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37FD05D0-D057-48DF-9431-36CC90D7B9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MENTISTA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INSTRUMENTISTA!$A$6:$D$60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1" i="1" l="1"/>
  <c r="AB41" i="1" s="1"/>
  <c r="AC41" i="1" s="1"/>
  <c r="L41" i="1"/>
  <c r="N41" i="1" s="1"/>
  <c r="O41" i="1" s="1"/>
  <c r="Z37" i="1"/>
  <c r="AB37" i="1" s="1"/>
  <c r="AC37" i="1" s="1"/>
  <c r="L37" i="1"/>
  <c r="N37" i="1" s="1"/>
  <c r="O37" i="1" s="1"/>
  <c r="Z21" i="1"/>
  <c r="AB21" i="1" s="1"/>
  <c r="AC21" i="1" s="1"/>
  <c r="L21" i="1" l="1"/>
  <c r="N21" i="1" s="1"/>
  <c r="O21" i="1" s="1"/>
  <c r="Z55" i="1"/>
  <c r="AB55" i="1" s="1"/>
  <c r="AC55" i="1" s="1"/>
  <c r="L55" i="1"/>
  <c r="N55" i="1" s="1"/>
  <c r="O55" i="1" s="1"/>
  <c r="Z54" i="1"/>
  <c r="AB54" i="1" s="1"/>
  <c r="AC54" i="1" s="1"/>
  <c r="L54" i="1"/>
  <c r="N54" i="1" s="1"/>
  <c r="O54" i="1" s="1"/>
  <c r="Z49" i="1"/>
  <c r="AB49" i="1" s="1"/>
  <c r="AC49" i="1" s="1"/>
  <c r="L49" i="1"/>
  <c r="N49" i="1" s="1"/>
  <c r="O49" i="1" s="1"/>
  <c r="Z35" i="1"/>
  <c r="AB35" i="1" s="1"/>
  <c r="AC35" i="1" s="1"/>
  <c r="L35" i="1"/>
  <c r="N35" i="1" s="1"/>
  <c r="O35" i="1" s="1"/>
  <c r="Z19" i="1"/>
  <c r="AB19" i="1" s="1"/>
  <c r="AC19" i="1" s="1"/>
  <c r="L19" i="1"/>
  <c r="N19" i="1" s="1"/>
  <c r="O19" i="1" s="1"/>
  <c r="Z15" i="1"/>
  <c r="AB15" i="1" s="1"/>
  <c r="AC15" i="1" s="1"/>
  <c r="L15" i="1"/>
  <c r="N15" i="1" s="1"/>
  <c r="O15" i="1" s="1"/>
  <c r="Z8" i="1"/>
  <c r="AB8" i="1" s="1"/>
  <c r="AC8" i="1" s="1"/>
  <c r="L8" i="1"/>
  <c r="N8" i="1" s="1"/>
  <c r="O8" i="1" s="1"/>
  <c r="C22" i="1" l="1"/>
  <c r="L20" i="1"/>
  <c r="N20" i="1" s="1"/>
  <c r="O20" i="1" s="1"/>
  <c r="Z20" i="1"/>
  <c r="AB20" i="1" s="1"/>
  <c r="AC20" i="1" s="1"/>
  <c r="D22" i="1"/>
  <c r="L22" i="1"/>
  <c r="N22" i="1" s="1"/>
  <c r="O22" i="1" s="1"/>
  <c r="Z22" i="1"/>
  <c r="AB22" i="1" s="1"/>
  <c r="AC22" i="1" s="1"/>
  <c r="D17" i="1" l="1"/>
  <c r="Z56" i="1" l="1"/>
  <c r="AB56" i="1" s="1"/>
  <c r="AC56" i="1" s="1"/>
  <c r="Z57" i="1"/>
  <c r="AB57" i="1" s="1"/>
  <c r="AC57" i="1" s="1"/>
  <c r="Z58" i="1"/>
  <c r="AB58" i="1" s="1"/>
  <c r="AC58" i="1" s="1"/>
  <c r="Z59" i="1"/>
  <c r="AB59" i="1" s="1"/>
  <c r="AC59" i="1" s="1"/>
  <c r="L56" i="1"/>
  <c r="N56" i="1" s="1"/>
  <c r="O56" i="1" s="1"/>
  <c r="L57" i="1"/>
  <c r="N57" i="1" s="1"/>
  <c r="O57" i="1" s="1"/>
  <c r="L58" i="1"/>
  <c r="N58" i="1" s="1"/>
  <c r="O58" i="1" s="1"/>
  <c r="L59" i="1"/>
  <c r="N59" i="1" s="1"/>
  <c r="O59" i="1" s="1"/>
  <c r="Z53" i="1" l="1"/>
  <c r="AB53" i="1" s="1"/>
  <c r="AC53" i="1" s="1"/>
  <c r="L53" i="1"/>
  <c r="N53" i="1" s="1"/>
  <c r="O53" i="1" s="1"/>
  <c r="D53" i="1"/>
  <c r="C53" i="1"/>
  <c r="C8" i="1" l="1"/>
  <c r="D8" i="1"/>
  <c r="C9" i="1"/>
  <c r="D9" i="1"/>
  <c r="C10" i="1"/>
  <c r="D10" i="1"/>
  <c r="D11" i="1"/>
  <c r="C12" i="1"/>
  <c r="D12" i="1"/>
  <c r="C14" i="1"/>
  <c r="C15" i="1"/>
  <c r="D15" i="1"/>
  <c r="C16" i="1"/>
  <c r="C18" i="1"/>
  <c r="D18" i="1"/>
  <c r="C19" i="1"/>
  <c r="D19" i="1"/>
  <c r="C23" i="1"/>
  <c r="D23" i="1"/>
  <c r="C24" i="1"/>
  <c r="D24" i="1"/>
  <c r="D26" i="1"/>
  <c r="C27" i="1"/>
  <c r="D27" i="1"/>
  <c r="C28" i="1"/>
  <c r="D28" i="1"/>
  <c r="C29" i="1"/>
  <c r="D29" i="1"/>
  <c r="C30" i="1"/>
  <c r="C31" i="1"/>
  <c r="D31" i="1"/>
  <c r="C32" i="1"/>
  <c r="D32" i="1"/>
  <c r="C33" i="1"/>
  <c r="D33" i="1"/>
  <c r="C34" i="1"/>
  <c r="D34" i="1"/>
  <c r="C35" i="1"/>
  <c r="D35" i="1"/>
  <c r="C36" i="1"/>
  <c r="D36" i="1"/>
  <c r="C38" i="1"/>
  <c r="D38" i="1"/>
  <c r="C39" i="1"/>
  <c r="D39" i="1"/>
  <c r="D40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Z17" i="1" l="1"/>
  <c r="AB17" i="1" s="1"/>
  <c r="AC17" i="1" s="1"/>
  <c r="Z18" i="1"/>
  <c r="AB18" i="1" s="1"/>
  <c r="AC18" i="1" s="1"/>
  <c r="L17" i="1"/>
  <c r="N17" i="1" s="1"/>
  <c r="O17" i="1" s="1"/>
  <c r="L18" i="1"/>
  <c r="N18" i="1" s="1"/>
  <c r="O18" i="1" s="1"/>
  <c r="Z52" i="1"/>
  <c r="AB52" i="1" s="1"/>
  <c r="AC52" i="1" s="1"/>
  <c r="Z51" i="1"/>
  <c r="AB51" i="1" s="1"/>
  <c r="AC51" i="1" s="1"/>
  <c r="Z50" i="1"/>
  <c r="AB50" i="1" s="1"/>
  <c r="AC50" i="1" s="1"/>
  <c r="Z48" i="1"/>
  <c r="AB48" i="1" s="1"/>
  <c r="AC48" i="1" s="1"/>
  <c r="Z47" i="1"/>
  <c r="AB47" i="1" s="1"/>
  <c r="AC47" i="1" s="1"/>
  <c r="Z46" i="1"/>
  <c r="AB46" i="1" s="1"/>
  <c r="AC46" i="1" s="1"/>
  <c r="Z45" i="1"/>
  <c r="AB45" i="1" s="1"/>
  <c r="AC45" i="1" s="1"/>
  <c r="Z44" i="1"/>
  <c r="AB44" i="1" s="1"/>
  <c r="AC44" i="1" s="1"/>
  <c r="Z43" i="1"/>
  <c r="AB43" i="1" s="1"/>
  <c r="AC43" i="1" s="1"/>
  <c r="Z42" i="1"/>
  <c r="AB42" i="1" s="1"/>
  <c r="AC42" i="1" s="1"/>
  <c r="Z40" i="1"/>
  <c r="AB40" i="1" s="1"/>
  <c r="AC40" i="1" s="1"/>
  <c r="Z39" i="1"/>
  <c r="AB39" i="1" s="1"/>
  <c r="AC39" i="1" s="1"/>
  <c r="Z38" i="1"/>
  <c r="AB38" i="1" s="1"/>
  <c r="AC38" i="1" s="1"/>
  <c r="Z36" i="1"/>
  <c r="AB36" i="1" s="1"/>
  <c r="AC36" i="1" s="1"/>
  <c r="Z34" i="1"/>
  <c r="AB34" i="1" s="1"/>
  <c r="AC34" i="1" s="1"/>
  <c r="Z33" i="1"/>
  <c r="AB33" i="1" s="1"/>
  <c r="AC33" i="1" s="1"/>
  <c r="Z32" i="1"/>
  <c r="AB32" i="1" s="1"/>
  <c r="AC32" i="1" s="1"/>
  <c r="Z31" i="1"/>
  <c r="AB31" i="1" s="1"/>
  <c r="AC31" i="1" s="1"/>
  <c r="Z30" i="1"/>
  <c r="AB30" i="1" s="1"/>
  <c r="AC30" i="1" s="1"/>
  <c r="Z29" i="1"/>
  <c r="AB29" i="1" s="1"/>
  <c r="AC29" i="1" s="1"/>
  <c r="Z28" i="1"/>
  <c r="AB28" i="1" s="1"/>
  <c r="AC28" i="1" s="1"/>
  <c r="Z27" i="1"/>
  <c r="AB27" i="1" s="1"/>
  <c r="AC27" i="1" s="1"/>
  <c r="Z26" i="1"/>
  <c r="AB26" i="1" s="1"/>
  <c r="AC26" i="1" s="1"/>
  <c r="Z25" i="1"/>
  <c r="AB25" i="1" s="1"/>
  <c r="AC25" i="1" s="1"/>
  <c r="Z24" i="1"/>
  <c r="AB24" i="1" s="1"/>
  <c r="AC24" i="1" s="1"/>
  <c r="Z23" i="1"/>
  <c r="AB23" i="1" s="1"/>
  <c r="AC23" i="1" s="1"/>
  <c r="Z14" i="1"/>
  <c r="AB14" i="1" s="1"/>
  <c r="AC14" i="1" s="1"/>
  <c r="Z13" i="1"/>
  <c r="AB13" i="1" s="1"/>
  <c r="AC13" i="1" s="1"/>
  <c r="Z12" i="1"/>
  <c r="AB12" i="1" s="1"/>
  <c r="AC12" i="1" s="1"/>
  <c r="Z11" i="1"/>
  <c r="AB11" i="1" s="1"/>
  <c r="AC11" i="1" s="1"/>
  <c r="Z10" i="1"/>
  <c r="AB10" i="1" s="1"/>
  <c r="AC10" i="1" s="1"/>
  <c r="Z9" i="1"/>
  <c r="AB9" i="1" s="1"/>
  <c r="AC9" i="1" s="1"/>
  <c r="L52" i="1"/>
  <c r="N52" i="1" s="1"/>
  <c r="O52" i="1" s="1"/>
  <c r="L51" i="1"/>
  <c r="N51" i="1" s="1"/>
  <c r="O51" i="1" s="1"/>
  <c r="L50" i="1"/>
  <c r="N50" i="1" s="1"/>
  <c r="O50" i="1" s="1"/>
  <c r="L48" i="1"/>
  <c r="N48" i="1" s="1"/>
  <c r="O48" i="1" s="1"/>
  <c r="L47" i="1"/>
  <c r="N47" i="1" s="1"/>
  <c r="O47" i="1" s="1"/>
  <c r="L46" i="1"/>
  <c r="N46" i="1" s="1"/>
  <c r="O46" i="1" s="1"/>
  <c r="L45" i="1"/>
  <c r="N45" i="1" s="1"/>
  <c r="O45" i="1" s="1"/>
  <c r="L44" i="1"/>
  <c r="N44" i="1" s="1"/>
  <c r="O44" i="1" s="1"/>
  <c r="L43" i="1"/>
  <c r="N43" i="1" s="1"/>
  <c r="O43" i="1" s="1"/>
  <c r="L42" i="1"/>
  <c r="N42" i="1" s="1"/>
  <c r="O42" i="1" s="1"/>
  <c r="L40" i="1"/>
  <c r="N40" i="1" s="1"/>
  <c r="O40" i="1" s="1"/>
  <c r="L39" i="1"/>
  <c r="N39" i="1" s="1"/>
  <c r="O39" i="1" s="1"/>
  <c r="L38" i="1"/>
  <c r="N38" i="1" s="1"/>
  <c r="O38" i="1" s="1"/>
  <c r="L36" i="1"/>
  <c r="N36" i="1" s="1"/>
  <c r="O36" i="1" s="1"/>
  <c r="L34" i="1"/>
  <c r="N34" i="1" s="1"/>
  <c r="O34" i="1" s="1"/>
  <c r="L33" i="1"/>
  <c r="N33" i="1" s="1"/>
  <c r="O33" i="1" s="1"/>
  <c r="L32" i="1"/>
  <c r="N32" i="1" s="1"/>
  <c r="O32" i="1" s="1"/>
  <c r="L31" i="1"/>
  <c r="N31" i="1" s="1"/>
  <c r="O31" i="1" s="1"/>
  <c r="L30" i="1"/>
  <c r="N30" i="1" s="1"/>
  <c r="O30" i="1" s="1"/>
  <c r="L29" i="1"/>
  <c r="N29" i="1" s="1"/>
  <c r="O29" i="1" s="1"/>
  <c r="L28" i="1"/>
  <c r="N28" i="1" s="1"/>
  <c r="O28" i="1" s="1"/>
  <c r="L27" i="1"/>
  <c r="N27" i="1" s="1"/>
  <c r="O27" i="1" s="1"/>
  <c r="L26" i="1"/>
  <c r="N26" i="1" s="1"/>
  <c r="O26" i="1" s="1"/>
  <c r="L25" i="1"/>
  <c r="N25" i="1" s="1"/>
  <c r="O25" i="1" s="1"/>
  <c r="L24" i="1"/>
  <c r="N24" i="1" s="1"/>
  <c r="O24" i="1" s="1"/>
  <c r="L23" i="1"/>
  <c r="N23" i="1" s="1"/>
  <c r="O23" i="1" s="1"/>
  <c r="L14" i="1"/>
  <c r="N14" i="1" s="1"/>
  <c r="O14" i="1" s="1"/>
  <c r="L13" i="1"/>
  <c r="N13" i="1" s="1"/>
  <c r="O13" i="1" s="1"/>
  <c r="L12" i="1"/>
  <c r="N12" i="1" s="1"/>
  <c r="O12" i="1" s="1"/>
  <c r="L11" i="1"/>
  <c r="N11" i="1" s="1"/>
  <c r="O11" i="1" s="1"/>
  <c r="L10" i="1"/>
  <c r="N10" i="1" s="1"/>
  <c r="O10" i="1" s="1"/>
  <c r="L9" i="1"/>
  <c r="N9" i="1" s="1"/>
  <c r="O9" i="1" s="1"/>
  <c r="Z16" i="1" l="1"/>
  <c r="AB16" i="1" s="1"/>
  <c r="AC16" i="1" s="1"/>
  <c r="L16" i="1"/>
  <c r="N16" i="1" s="1"/>
  <c r="O16" i="1" s="1"/>
  <c r="Z7" i="1"/>
  <c r="AB7" i="1" s="1"/>
  <c r="AC7" i="1" s="1"/>
  <c r="L7" i="1"/>
  <c r="N7" i="1" s="1"/>
  <c r="O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  <author>Katia Luz Romero Gomez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  <comment ref="D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Katia Luz Romero Gomez: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<sst xmlns="http://schemas.openxmlformats.org/spreadsheetml/2006/main" count="582" uniqueCount="183">
  <si>
    <t>CÓDIGO</t>
  </si>
  <si>
    <t>VERSIÓN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</si>
  <si>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</si>
  <si>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</si>
  <si>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</si>
  <si>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</si>
  <si>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</si>
  <si>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</si>
  <si>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</si>
  <si>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</si>
  <si>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</si>
  <si>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</si>
  <si>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</si>
  <si>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</si>
  <si>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</si>
  <si>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PROBABILIDAD 
X
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</si>
  <si>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</si>
  <si>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</si>
  <si>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</si>
  <si>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</si>
  <si>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</si>
  <si>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</si>
  <si>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NIVEL DE PROBABILIDAD 
X
SEVERIDAD</t>
  </si>
  <si>
    <t>Inspección de equipos y herramientas</t>
  </si>
  <si>
    <t>Traslado de equipos y herramientas</t>
  </si>
  <si>
    <t>Sistema y estacciones de aislamiento y bloqueo</t>
  </si>
  <si>
    <t>Guardas seguridad</t>
  </si>
  <si>
    <t>Pantallas ignífugas</t>
  </si>
  <si>
    <t>MEDIDAS DE CONTROL DEL RIESGO / PROGRAMA DE SST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</si>
  <si>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</si>
  <si>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</si>
  <si>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</si>
  <si>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</si>
  <si>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</si>
  <si>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</si>
  <si>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</si>
  <si>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</si>
  <si>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</si>
  <si>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</si>
  <si>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</si>
  <si>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</si>
  <si>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</si>
  <si>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</si>
  <si>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</si>
  <si>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</si>
  <si>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</si>
  <si>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</si>
  <si>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</si>
  <si>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</si>
  <si>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</si>
  <si>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</si>
  <si>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</si>
  <si>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</si>
  <si>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</si>
  <si>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</si>
  <si>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</si>
  <si>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</si>
  <si>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</si>
  <si>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</si>
  <si>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</si>
  <si>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</si>
  <si>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</si>
  <si>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</si>
  <si>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</si>
  <si>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</si>
  <si>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</si>
  <si>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</si>
  <si>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</si>
  <si>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</si>
  <si>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</si>
  <si>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</si>
  <si>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</si>
  <si>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</si>
  <si>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</si>
  <si>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</si>
  <si>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Desinfección de manos, herramientas y superficies de trabajo</t>
  </si>
  <si>
    <t>Elaborado por:</t>
  </si>
  <si>
    <t>R</t>
  </si>
  <si>
    <t>QUÍMICO</t>
  </si>
  <si>
    <t>S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</si>
  <si>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Ley N°  26842, Ley General de salud, D.U. N° 026-2020 Decreto de Urgencia que establece diversas medidas excepcionales y temporales para prevenir la propagación del Coronavirus (COVID-19) en el territorio nacional, D.U. N° 029-2020, Medidas complementarias destinadas al financiamiento de la micro y pequeña empresa y otras medidas para la reducción del impacto del covid-19 en la economía peruana,  R.M.N°055-2020-TR "Guía para la prevención del Coronavirus en el ámbito laboral”, D.S. N° 046-2020-PCM.- Decreto Supremo que precisa el Decreto Supremo N° 044-2020-PCM, que declara el Estado de Emergencia Nacional, por las graves circunstancias que afectan la vida de la Nación a consecuencia del brote del COVID 19. RM 972-2020-MINSA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</si>
  <si>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</si>
  <si>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</si>
  <si>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</si>
  <si>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</si>
  <si>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</si>
  <si>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</si>
  <si>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</si>
  <si>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</si>
  <si>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</si>
  <si>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</si>
  <si>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</si>
  <si>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</si>
  <si>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</si>
  <si>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</si>
  <si>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</si>
  <si>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</si>
  <si>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</si>
  <si>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</si>
  <si>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</si>
  <si>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</si>
  <si>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</si>
  <si>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</si>
  <si>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</si>
  <si>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NR</t>
  </si>
  <si>
    <t>ELÉCTICO</t>
  </si>
  <si>
    <t>FÍSICO</t>
  </si>
  <si>
    <t>LOCATIVO</t>
  </si>
  <si>
    <t>SO</t>
  </si>
  <si>
    <t>MECÁNICO</t>
  </si>
  <si>
    <t>ERGONÓMICO</t>
  </si>
  <si>
    <t>BIOLÓGICO</t>
  </si>
  <si>
    <t>MATRIZ DE IDENTIFICACIÓN DE PELIGROS, EVALUACIÓN DE RIESGOS Y CONTROL EN INDUSTRIAS DEL SHANUSI</t>
  </si>
  <si>
    <t>INDUSTRIAS DEL SHANUSI</t>
  </si>
  <si>
    <t>Lluvia intensa</t>
  </si>
  <si>
    <t>Inundación, resbalones, colisión, resfríos.</t>
  </si>
  <si>
    <t>Tormenta Eléctrica</t>
  </si>
  <si>
    <t>Exposición a descarga eléctrica, electrización, electrocución, incendios</t>
  </si>
  <si>
    <t>Vientos fuertes</t>
  </si>
  <si>
    <t>Caída a nivel/Caída a desnivel/
 Caída de estructuras u objetos, golpes, aplastamiento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</si>
  <si>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</si>
  <si>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</si>
  <si>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</si>
  <si>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</si>
  <si>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V: 00</t>
  </si>
  <si>
    <t>Manipulación de equipos y herramientas.</t>
  </si>
  <si>
    <t>Capacitación de manejo y uso de EPP, Capacitación en la Matriz IPERC y Mapa de Riesgos, Capacitación de Herramientas manuales y de Poder, Capacitación RISST, Supervisión Constante, Señalizaciones de Seguridad, orden y limpieza periódica.</t>
  </si>
  <si>
    <t xml:space="preserve">  Capacitación de Manejo y Uso de EPP, Capacitación de Herramientas Manuales y de Poder, Capacitación de IPERC, ATS y Permisos de trabajo, Mapa de Riesgos, Capacitación del RISST, Supervisión constante, Orden y Limpieza Periódica, señalización con letreros de seguridad.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</si>
  <si>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</si>
  <si>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seguridad.</t>
  </si>
  <si>
    <t xml:space="preserve">  Capacitación de Manejo y Uso de EPP, Capacitación de Herramientas Manuales y de Poder,  Capacitación de manipulación de sustancias quimicas peligrosas,Capacitación del RISST, Supervisión constante.</t>
  </si>
  <si>
    <t>Caída de herramientas y objetos, golpes.</t>
  </si>
  <si>
    <t>Capacitación de Manejo y Uso de EPP , Capacitación de Herramientas Manuales y de Poder, Capacitación de IPERC, ATS y Permisos de Trabajo, Control constante de la supervisión, Uso de cajas para herramientas, inspección de equipos y herramientas.</t>
  </si>
  <si>
    <t>Aislamientro termico en lineas de superficie caliente</t>
  </si>
  <si>
    <t>Capacitación de manejo y uso de EPP, Capacitación en la Matriz IPERC y Mapa de Riesgos, Capacitación de Herramientas manuales y de Poder, Capacitación RISST, Supervisión Constante, Señalizaciones de Seguridad, orden y limpieza periódica, monitoreo de ruido.</t>
  </si>
  <si>
    <t xml:space="preserve">contacto con  vapor de agua, contacto con superficie caliente, </t>
  </si>
  <si>
    <t>Superficie caliente</t>
  </si>
  <si>
    <t>Exposición  al ruido, estrés</t>
  </si>
  <si>
    <t>Líquidos  en el Suelo</t>
  </si>
  <si>
    <t>Caída al mismo nivel, tropesones, golpes.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</si>
  <si>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, Resolución Ministerial N° 375-2008-TR Norma Básica de Ergonomía y de Procedimientos de Evaluación de Riesgo Disergonómico. </t>
  </si>
  <si>
    <t xml:space="preserve">  Capacitación de Manejo y Uso de EPP, Capacitación de Herramientas Manuales y de Poder, Capacitación de IPERC, ATS y Permisos de trabajo, Mapa de Riesgos, Capacitación del RISST, Supervisión constante, charlas en Orden y Limpieza Periódica, señalización con letreros de seguridad, monitoreo de riesgo ergonomico, capacitacion en manejo manual de carga</t>
  </si>
  <si>
    <t>INSTRUMENTISTA</t>
  </si>
  <si>
    <t>MANTENIMIENTO</t>
  </si>
  <si>
    <t>Inspección y Mantenimiento UPS</t>
  </si>
  <si>
    <t>Revisión / Mantenimiento  Sensor de Nivel de Silo,tolvas, seonsores de temperaturas, sensores de vibración</t>
  </si>
  <si>
    <t>Mantenimiento de Tablero Panel View, Tableros R I/O  PLC´s</t>
  </si>
  <si>
    <t xml:space="preserve">  Capacitación de Manejo y Uso de EPP, Capacitación de Herramientas Manuales y de Poder, Capacitación de IPERC, ATS y Permisos de trabajo, Mapa de Riesgos, Capacitación del RISST, Supervisión constante, Orden y Limpieza Periódica, señalización con letreros de seguridad, uso de bloqueador solar.</t>
  </si>
  <si>
    <t>Energía eléctrica</t>
  </si>
  <si>
    <t>Contacto con energía eléctrica, electrización, electrocución, incendio.</t>
  </si>
  <si>
    <t>ELÉCTRICO</t>
  </si>
  <si>
    <t>Equipos eléctricos</t>
  </si>
  <si>
    <t>Capacitación de Manejo y Uso de EPP, Capacitación de Herramientas Manuales y de Poder, Capacitación de trabajos con energía eléctrica (bloqueo y etiqueato), Capacitación de IPERC, ATS y Permisos de trabajo, Mapa de Riesgos, Capacitación del RISST, Supervisión constante, Orden y Limpieza Periódica, señalización con letreros de seguridad.</t>
  </si>
  <si>
    <t>Uniforme de trabajo, casco de seguridad, tapon auditivo, lentes de seguridad, guantes de seguridad, zapato de seguridad.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</si>
  <si>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</si>
  <si>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</si>
  <si>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</si>
  <si>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</t>
  </si>
  <si>
    <t xml:space="preserve"> Plan de Vigilancia Prevención y Control COVID-19.
Capacitación sobre prevención y factores de riesgo de COVID-19.
Infografía de limpieza en equipos y ambientes de trabajo, señalización COVID-19.</t>
  </si>
  <si>
    <t>Casco de seguridad, guantes de seguridad, zapato de seguridad.</t>
  </si>
  <si>
    <t>Uniforme de trabajo, guantes de seguridad, zapato de seguridad.</t>
  </si>
  <si>
    <t>Tapones y/o orejeras con acople a casco, casco de seguridad.</t>
  </si>
  <si>
    <t>Uniforme de trabajo, lentes de seguridad, guantes de seguridad.</t>
  </si>
  <si>
    <t>Casco de seguridad, zapato de seguridad.</t>
  </si>
  <si>
    <t>Guantes de seguridad.</t>
  </si>
  <si>
    <t>Uniforme de trabajo, guantes de seguridad.</t>
  </si>
  <si>
    <t>Lentes de seguridad, guantes de seguridad.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</si>
  <si>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</si>
  <si>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IP-IDS-SST-027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</si>
  <si>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</si>
  <si>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</si>
  <si>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</si>
  <si>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</si>
  <si>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</si>
  <si>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</si>
  <si>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</si>
  <si>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</si>
  <si>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</si>
  <si>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Exposición a irritación ocular y dérmica</t>
  </si>
  <si>
    <t>Uniforme de trabajo, casco de seguridad, lentes de seguridad, guantes nitrilo, zapato de seguridad.</t>
  </si>
  <si>
    <t>Manejo de hojas MSDS, Capacitación en hojas MSDS, Capacitación uso correcto y cuidado de EPP, , Señaleticas de seguridad, Capacitación en mapa de riesgos, Capacitación en IPERC, .</t>
  </si>
  <si>
    <t>Uso y manipulación de sustencias químicas aerosoles (Limpia contactos y aflojatodo)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</si>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</sst>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color indexed="8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4"/>
      <name val="Arial Narrow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5" fillId="8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2" fontId="3" fillId="2" borderId="0" xfId="0" applyNumberFormat="1" applyFont="1" applyFill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textRotation="90" wrapText="1"/>
    </xf>
    <xf numFmtId="0" fontId="18" fillId="9" borderId="4" xfId="0" applyFont="1" applyFill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textRotation="90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textRotation="90" wrapText="1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 textRotation="90"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textRotation="90" wrapText="1"/>
    </xf>
    <xf numFmtId="2" fontId="19" fillId="7" borderId="4" xfId="0" applyNumberFormat="1" applyFont="1" applyFill="1" applyBorder="1" applyAlignment="1">
      <alignment horizontal="center" vertical="center" wrapText="1"/>
    </xf>
    <xf numFmtId="2" fontId="19" fillId="4" borderId="4" xfId="0" applyNumberFormat="1" applyFont="1" applyFill="1" applyBorder="1" applyAlignment="1">
      <alignment horizontal="center" vertical="center" wrapText="1"/>
    </xf>
    <xf numFmtId="2" fontId="19" fillId="6" borderId="4" xfId="0" applyNumberFormat="1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left" vertical="center"/>
    </xf>
    <xf numFmtId="0" fontId="18" fillId="9" borderId="25" xfId="0" applyFont="1" applyFill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center" vertical="center" textRotation="90" wrapText="1"/>
    </xf>
    <xf numFmtId="2" fontId="19" fillId="6" borderId="22" xfId="0" applyNumberFormat="1" applyFont="1" applyFill="1" applyBorder="1" applyAlignment="1">
      <alignment horizontal="center" vertical="center" wrapText="1"/>
    </xf>
    <xf numFmtId="2" fontId="19" fillId="4" borderId="22" xfId="0" applyNumberFormat="1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vertical="center" wrapText="1"/>
    </xf>
    <xf numFmtId="0" fontId="19" fillId="0" borderId="30" xfId="0" applyFont="1" applyBorder="1" applyAlignment="1">
      <alignment horizontal="center" vertical="center" textRotation="90" wrapText="1"/>
    </xf>
    <xf numFmtId="0" fontId="19" fillId="0" borderId="30" xfId="0" applyFont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2" fontId="19" fillId="7" borderId="14" xfId="0" applyNumberFormat="1" applyFont="1" applyFill="1" applyBorder="1" applyAlignment="1">
      <alignment horizontal="center" vertical="center" wrapText="1"/>
    </xf>
    <xf numFmtId="2" fontId="19" fillId="6" borderId="31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2" fontId="19" fillId="11" borderId="4" xfId="0" applyNumberFormat="1" applyFont="1" applyFill="1" applyBorder="1" applyAlignment="1">
      <alignment horizontal="center" vertical="center" wrapText="1"/>
    </xf>
    <xf numFmtId="2" fontId="19" fillId="11" borderId="22" xfId="0" applyNumberFormat="1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left" vertical="center"/>
    </xf>
    <xf numFmtId="0" fontId="23" fillId="10" borderId="13" xfId="0" applyFont="1" applyFill="1" applyBorder="1" applyAlignment="1">
      <alignment horizontal="left" vertical="center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textRotation="90" wrapText="1"/>
    </xf>
    <xf numFmtId="0" fontId="17" fillId="9" borderId="10" xfId="0" applyFont="1" applyFill="1" applyBorder="1" applyAlignment="1">
      <alignment horizontal="center" vertical="center" textRotation="90" wrapText="1"/>
    </xf>
    <xf numFmtId="0" fontId="18" fillId="9" borderId="11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 textRotation="90" wrapText="1"/>
    </xf>
    <xf numFmtId="0" fontId="18" fillId="9" borderId="10" xfId="0" applyFont="1" applyFill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textRotation="90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8" fillId="9" borderId="2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127000</xdr:rowOff>
    </xdr:from>
    <xdr:ext cx="1314450" cy="530947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27000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18</xdr:col>
      <xdr:colOff>1290637</xdr:colOff>
      <xdr:row>76</xdr:row>
      <xdr:rowOff>165099</xdr:rowOff>
    </xdr:from>
    <xdr:to>
      <xdr:col>19</xdr:col>
      <xdr:colOff>3017310</xdr:colOff>
      <xdr:row>76</xdr:row>
      <xdr:rowOff>1865312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74212" y="143297274"/>
          <a:ext cx="3422123" cy="1706563"/>
        </a:xfrm>
        <a:prstGeom prst="rect">
          <a:avLst/>
        </a:prstGeom>
      </xdr:spPr>
    </xdr:pic>
    <xdr:clientData/>
  </xdr:twoCellAnchor>
  <xdr:twoCellAnchor editAs="oneCell">
    <xdr:from>
      <xdr:col>15</xdr:col>
      <xdr:colOff>1849437</xdr:colOff>
      <xdr:row>76</xdr:row>
      <xdr:rowOff>254000</xdr:rowOff>
    </xdr:from>
    <xdr:to>
      <xdr:col>15</xdr:col>
      <xdr:colOff>3630148</xdr:colOff>
      <xdr:row>76</xdr:row>
      <xdr:rowOff>1920875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13187" y="118713250"/>
          <a:ext cx="1780711" cy="1666875"/>
        </a:xfrm>
        <a:prstGeom prst="rect">
          <a:avLst/>
        </a:prstGeom>
      </xdr:spPr>
    </xdr:pic>
    <xdr:clientData/>
  </xdr:twoCellAnchor>
  <xdr:twoCellAnchor editAs="oneCell">
    <xdr:from>
      <xdr:col>4</xdr:col>
      <xdr:colOff>232833</xdr:colOff>
      <xdr:row>76</xdr:row>
      <xdr:rowOff>127002</xdr:rowOff>
    </xdr:from>
    <xdr:to>
      <xdr:col>12</xdr:col>
      <xdr:colOff>58973</xdr:colOff>
      <xdr:row>76</xdr:row>
      <xdr:rowOff>2143126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0166" y="122110502"/>
          <a:ext cx="5329474" cy="2016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79"/>
  <sheetViews>
    <sheetView showGridLines="0" tabSelected="1" topLeftCell="I60" zoomScale="40" zoomScaleNormal="40" zoomScaleSheetLayoutView="50" workbookViewId="0">
      <selection activeCell="Q77" sqref="Q77:T77"/>
    </sheetView>
  </sheetViews>
  <sheetFormatPr baseColWidth="10" defaultColWidth="11.453125" defaultRowHeight="14.5" x14ac:dyDescent="0.35"/>
  <cols>
    <col min="1" max="1" width="25.7265625" style="3" customWidth="1"/>
    <col min="2" max="2" width="16.1796875" style="1" customWidth="1"/>
    <col min="3" max="3" width="29.453125" style="1" customWidth="1"/>
    <col min="4" max="4" width="29.26953125" style="1" customWidth="1"/>
    <col min="5" max="5" width="20.54296875" style="4" customWidth="1"/>
    <col min="6" max="6" width="7.7265625" style="4" customWidth="1"/>
    <col min="7" max="7" width="10.81640625" style="4" customWidth="1"/>
    <col min="8" max="14" width="7.7265625" style="4" customWidth="1"/>
    <col min="15" max="15" width="28" style="1" customWidth="1"/>
    <col min="16" max="16" width="87.7265625" style="1" customWidth="1"/>
    <col min="17" max="17" width="8.7265625" style="1" customWidth="1"/>
    <col min="18" max="18" width="10.7265625" style="1" customWidth="1"/>
    <col min="19" max="19" width="25.453125" style="1" customWidth="1"/>
    <col min="20" max="20" width="85.7265625" style="3" customWidth="1"/>
    <col min="21" max="21" width="40.7265625" style="1" customWidth="1"/>
    <col min="22" max="28" width="7.7265625" style="4" customWidth="1"/>
    <col min="29" max="29" width="33" style="4" customWidth="1"/>
    <col min="30" max="16384" width="11.453125" style="1"/>
  </cols>
  <sheetData>
    <row r="1" spans="1:29" ht="30" customHeight="1" x14ac:dyDescent="0.35">
      <c r="A1" s="125"/>
      <c r="B1" s="126"/>
      <c r="C1" s="129" t="s">
        <v>112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1"/>
      <c r="V1" s="116" t="s">
        <v>0</v>
      </c>
      <c r="W1" s="116"/>
      <c r="X1" s="116"/>
      <c r="Y1" s="116"/>
      <c r="Z1" s="116"/>
      <c r="AA1" s="116" t="s">
        <v>168</v>
      </c>
      <c r="AB1" s="116"/>
      <c r="AC1" s="117"/>
    </row>
    <row r="2" spans="1:29" ht="39.75" customHeight="1" x14ac:dyDescent="0.35">
      <c r="A2" s="127"/>
      <c r="B2" s="128"/>
      <c r="C2" s="132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4"/>
      <c r="V2" s="118" t="s">
        <v>1</v>
      </c>
      <c r="W2" s="118"/>
      <c r="X2" s="118"/>
      <c r="Y2" s="118"/>
      <c r="Z2" s="118"/>
      <c r="AA2" s="118" t="s">
        <v>124</v>
      </c>
      <c r="AB2" s="118"/>
      <c r="AC2" s="119"/>
    </row>
    <row r="3" spans="1:29" ht="54.75" customHeight="1" x14ac:dyDescent="0.35">
      <c r="A3" s="64" t="s">
        <v>2</v>
      </c>
      <c r="B3" s="65"/>
      <c r="C3" s="66" t="s">
        <v>113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8"/>
    </row>
    <row r="4" spans="1:29" ht="54.75" customHeight="1" x14ac:dyDescent="0.35">
      <c r="A4" s="64" t="s">
        <v>95</v>
      </c>
      <c r="B4" s="65"/>
      <c r="C4" s="69" t="s">
        <v>142</v>
      </c>
      <c r="D4" s="70"/>
      <c r="E4" s="70"/>
      <c r="F4" s="70"/>
      <c r="G4" s="70"/>
      <c r="H4" s="70"/>
      <c r="I4" s="70"/>
      <c r="J4" s="70"/>
      <c r="K4" s="71"/>
      <c r="L4" s="72" t="s">
        <v>96</v>
      </c>
      <c r="M4" s="73"/>
      <c r="N4" s="73"/>
      <c r="O4" s="74"/>
      <c r="P4" s="69" t="s">
        <v>143</v>
      </c>
      <c r="Q4" s="70"/>
      <c r="R4" s="70"/>
      <c r="S4" s="71"/>
      <c r="T4" s="72" t="s">
        <v>97</v>
      </c>
      <c r="U4" s="74"/>
      <c r="V4" s="69" t="s">
        <v>98</v>
      </c>
      <c r="W4" s="70"/>
      <c r="X4" s="70"/>
      <c r="Y4" s="70"/>
      <c r="Z4" s="70"/>
      <c r="AA4" s="70"/>
      <c r="AB4" s="70"/>
      <c r="AC4" s="75"/>
    </row>
    <row r="5" spans="1:29" ht="69" customHeight="1" x14ac:dyDescent="0.35">
      <c r="A5" s="76" t="s">
        <v>99</v>
      </c>
      <c r="B5" s="77"/>
      <c r="C5" s="77"/>
      <c r="D5" s="78"/>
      <c r="E5" s="17" t="s">
        <v>100</v>
      </c>
      <c r="F5" s="79" t="s">
        <v>101</v>
      </c>
      <c r="G5" s="79" t="s">
        <v>102</v>
      </c>
      <c r="H5" s="81" t="s">
        <v>3</v>
      </c>
      <c r="I5" s="82"/>
      <c r="J5" s="82"/>
      <c r="K5" s="82"/>
      <c r="L5" s="82"/>
      <c r="M5" s="82"/>
      <c r="N5" s="82"/>
      <c r="O5" s="83"/>
      <c r="P5" s="84" t="s">
        <v>4</v>
      </c>
      <c r="Q5" s="81" t="s">
        <v>28</v>
      </c>
      <c r="R5" s="82"/>
      <c r="S5" s="82"/>
      <c r="T5" s="82"/>
      <c r="U5" s="83"/>
      <c r="V5" s="81" t="s">
        <v>5</v>
      </c>
      <c r="W5" s="82"/>
      <c r="X5" s="82"/>
      <c r="Y5" s="82"/>
      <c r="Z5" s="82"/>
      <c r="AA5" s="82"/>
      <c r="AB5" s="82"/>
      <c r="AC5" s="122"/>
    </row>
    <row r="6" spans="1:29" s="2" customFormat="1" ht="207.75" customHeight="1" x14ac:dyDescent="0.35">
      <c r="A6" s="38" t="s">
        <v>6</v>
      </c>
      <c r="B6" s="18" t="s">
        <v>0</v>
      </c>
      <c r="C6" s="18" t="s">
        <v>7</v>
      </c>
      <c r="D6" s="18" t="s">
        <v>8</v>
      </c>
      <c r="E6" s="19" t="s">
        <v>103</v>
      </c>
      <c r="F6" s="80"/>
      <c r="G6" s="80"/>
      <c r="H6" s="20" t="s">
        <v>9</v>
      </c>
      <c r="I6" s="20" t="s">
        <v>10</v>
      </c>
      <c r="J6" s="20" t="s">
        <v>11</v>
      </c>
      <c r="K6" s="20" t="s">
        <v>12</v>
      </c>
      <c r="L6" s="20" t="s">
        <v>13</v>
      </c>
      <c r="M6" s="20" t="s">
        <v>14</v>
      </c>
      <c r="N6" s="20" t="s">
        <v>15</v>
      </c>
      <c r="O6" s="20" t="s">
        <v>16</v>
      </c>
      <c r="P6" s="85"/>
      <c r="Q6" s="20" t="s">
        <v>17</v>
      </c>
      <c r="R6" s="20" t="s">
        <v>18</v>
      </c>
      <c r="S6" s="20" t="s">
        <v>19</v>
      </c>
      <c r="T6" s="20" t="s">
        <v>20</v>
      </c>
      <c r="U6" s="20" t="s">
        <v>21</v>
      </c>
      <c r="V6" s="20" t="s">
        <v>9</v>
      </c>
      <c r="W6" s="20" t="s">
        <v>10</v>
      </c>
      <c r="X6" s="20" t="s">
        <v>11</v>
      </c>
      <c r="Y6" s="20" t="s">
        <v>12</v>
      </c>
      <c r="Z6" s="20" t="s">
        <v>13</v>
      </c>
      <c r="AA6" s="20" t="s">
        <v>14</v>
      </c>
      <c r="AB6" s="20" t="s">
        <v>22</v>
      </c>
      <c r="AC6" s="39" t="s">
        <v>16</v>
      </c>
    </row>
    <row r="7" spans="1:29" ht="138.75" customHeight="1" x14ac:dyDescent="0.35">
      <c r="A7" s="120" t="s">
        <v>23</v>
      </c>
      <c r="B7" s="21">
        <v>301</v>
      </c>
      <c r="C7" s="21" t="s">
        <v>125</v>
      </c>
      <c r="D7" s="21" t="s">
        <v>131</v>
      </c>
      <c r="E7" s="123" t="s">
        <v>77</v>
      </c>
      <c r="F7" s="22" t="s">
        <v>109</v>
      </c>
      <c r="G7" s="23" t="s">
        <v>79</v>
      </c>
      <c r="H7" s="23">
        <v>1</v>
      </c>
      <c r="I7" s="23">
        <v>1</v>
      </c>
      <c r="J7" s="23">
        <v>2</v>
      </c>
      <c r="K7" s="23">
        <v>3</v>
      </c>
      <c r="L7" s="23">
        <f t="shared" ref="L7:L38" si="0">H7+I7+J7+K7</f>
        <v>7</v>
      </c>
      <c r="M7" s="23">
        <v>2</v>
      </c>
      <c r="N7" s="21">
        <f t="shared" ref="N7:N16" si="1">L7*M7</f>
        <v>14</v>
      </c>
      <c r="O7" s="35" t="str">
        <f t="shared" ref="O7:O39" si="2">IF(N7&gt;=25,"INTOLERABLE",IF(N7&gt;=17,"IMPORTANTE",IF(N7&gt;=9,"MODERADO",IF(N7&gt;=5,"TOLERABLE","TRIVIAL"))))</f>
        <v>MODERADO</v>
      </c>
      <c r="P7" s="24" t="s">
        <v>71</v>
      </c>
      <c r="Q7" s="21" t="s">
        <v>29</v>
      </c>
      <c r="R7" s="21" t="s">
        <v>29</v>
      </c>
      <c r="S7" s="21" t="s">
        <v>29</v>
      </c>
      <c r="T7" s="21" t="s">
        <v>132</v>
      </c>
      <c r="U7" s="21" t="s">
        <v>159</v>
      </c>
      <c r="V7" s="23">
        <v>1</v>
      </c>
      <c r="W7" s="23">
        <v>1</v>
      </c>
      <c r="X7" s="23">
        <v>1</v>
      </c>
      <c r="Y7" s="23">
        <v>3</v>
      </c>
      <c r="Z7" s="23">
        <f t="shared" ref="Z7:Z38" si="3">V7+W7+X7+Y7</f>
        <v>6</v>
      </c>
      <c r="AA7" s="23">
        <v>1</v>
      </c>
      <c r="AB7" s="23">
        <f t="shared" ref="AB7:AB16" si="4">Z7*AA7</f>
        <v>6</v>
      </c>
      <c r="AC7" s="40" t="str">
        <f t="shared" ref="AC7:AC39" si="5">IF(AB7&gt;=25,"INTOLERABLE",IF(AB7&gt;=17,"IMPORTANTE",IF(AB7&gt;=9,"MODERADO",IF(AB7&gt;=5,"TOLERABLE","TRIVIAL"))))</f>
        <v>TOLERABLE</v>
      </c>
    </row>
    <row r="8" spans="1:29" ht="400" x14ac:dyDescent="0.35">
      <c r="A8" s="121"/>
      <c r="B8" s="21">
        <v>908</v>
      </c>
      <c r="C8" s="21" t="str">
        <f>IFERROR(VLOOKUP(B8,[4]PELIGROS!$B$7:$D$130,2,FALSE),"")</f>
        <v>Virus SARS-CoV-2 (Virus que produce la enfermedad COVID-19)</v>
      </c>
      <c r="D8" s="21" t="str">
        <f>IFERROR(VLOOKUP(B8,[4]PELIGROS!$B$7:$D$130,3,FALSE),"")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" s="124"/>
      <c r="F8" s="22" t="s">
        <v>111</v>
      </c>
      <c r="G8" s="23" t="s">
        <v>108</v>
      </c>
      <c r="H8" s="49">
        <v>1</v>
      </c>
      <c r="I8" s="49">
        <v>1</v>
      </c>
      <c r="J8" s="49">
        <v>1</v>
      </c>
      <c r="K8" s="50">
        <v>3</v>
      </c>
      <c r="L8" s="50">
        <f t="shared" si="0"/>
        <v>6</v>
      </c>
      <c r="M8" s="49">
        <v>2</v>
      </c>
      <c r="N8" s="49">
        <f t="shared" si="1"/>
        <v>12</v>
      </c>
      <c r="O8" s="35" t="str">
        <f t="shared" si="2"/>
        <v>MODERADO</v>
      </c>
      <c r="P8" s="51" t="s">
        <v>157</v>
      </c>
      <c r="Q8" s="21" t="s">
        <v>29</v>
      </c>
      <c r="R8" s="21" t="s">
        <v>29</v>
      </c>
      <c r="S8" s="21" t="s">
        <v>29</v>
      </c>
      <c r="T8" s="52" t="s">
        <v>158</v>
      </c>
      <c r="U8" s="21" t="s">
        <v>29</v>
      </c>
      <c r="V8" s="49">
        <v>1</v>
      </c>
      <c r="W8" s="49">
        <v>1</v>
      </c>
      <c r="X8" s="49">
        <v>1</v>
      </c>
      <c r="Y8" s="49">
        <v>1</v>
      </c>
      <c r="Z8" s="49">
        <f t="shared" si="3"/>
        <v>4</v>
      </c>
      <c r="AA8" s="49">
        <v>2</v>
      </c>
      <c r="AB8" s="49">
        <f t="shared" si="4"/>
        <v>8</v>
      </c>
      <c r="AC8" s="40" t="str">
        <f t="shared" si="5"/>
        <v>TOLERABLE</v>
      </c>
    </row>
    <row r="9" spans="1:29" ht="120" customHeight="1" x14ac:dyDescent="0.35">
      <c r="A9" s="120" t="s">
        <v>24</v>
      </c>
      <c r="B9" s="23">
        <v>100</v>
      </c>
      <c r="C9" s="21" t="str">
        <f>IFERROR(VLOOKUP(B9,[4]PELIGROS!$B$7:$D$130,2,FALSE),"")</f>
        <v>Suelo en mal estado/ irregular</v>
      </c>
      <c r="D9" s="21" t="str">
        <f>IFERROR(VLOOKUP(B9,[4]PELIGROS!$B$7:$D$130,3,FALSE),"")</f>
        <v>Caída al mismo nivel, golpes, tropezones, fractura, estirones musculares</v>
      </c>
      <c r="E9" s="123" t="s">
        <v>77</v>
      </c>
      <c r="F9" s="22" t="s">
        <v>107</v>
      </c>
      <c r="G9" s="23" t="s">
        <v>79</v>
      </c>
      <c r="H9" s="23">
        <v>1</v>
      </c>
      <c r="I9" s="23">
        <v>2</v>
      </c>
      <c r="J9" s="23">
        <v>2</v>
      </c>
      <c r="K9" s="23">
        <v>3</v>
      </c>
      <c r="L9" s="23">
        <f t="shared" si="0"/>
        <v>8</v>
      </c>
      <c r="M9" s="23">
        <v>2</v>
      </c>
      <c r="N9" s="21">
        <f t="shared" ref="N9:N15" si="6">L9*M9</f>
        <v>16</v>
      </c>
      <c r="O9" s="35" t="str">
        <f t="shared" si="2"/>
        <v>MODERADO</v>
      </c>
      <c r="P9" s="24" t="s">
        <v>71</v>
      </c>
      <c r="Q9" s="21" t="s">
        <v>29</v>
      </c>
      <c r="R9" s="21" t="s">
        <v>29</v>
      </c>
      <c r="S9" s="21" t="s">
        <v>29</v>
      </c>
      <c r="T9" s="21" t="s">
        <v>126</v>
      </c>
      <c r="U9" s="21" t="s">
        <v>29</v>
      </c>
      <c r="V9" s="23">
        <v>1</v>
      </c>
      <c r="W9" s="23">
        <v>1</v>
      </c>
      <c r="X9" s="23">
        <v>1</v>
      </c>
      <c r="Y9" s="23">
        <v>3</v>
      </c>
      <c r="Z9" s="23">
        <f t="shared" si="3"/>
        <v>6</v>
      </c>
      <c r="AA9" s="23">
        <v>1</v>
      </c>
      <c r="AB9" s="23">
        <f t="shared" ref="AB9:AB15" si="7">Z9*AA9</f>
        <v>6</v>
      </c>
      <c r="AC9" s="40" t="str">
        <f t="shared" si="5"/>
        <v>TOLERABLE</v>
      </c>
    </row>
    <row r="10" spans="1:29" ht="120" customHeight="1" x14ac:dyDescent="0.35">
      <c r="A10" s="135"/>
      <c r="B10" s="23">
        <v>101</v>
      </c>
      <c r="C10" s="21" t="str">
        <f>IFERROR(VLOOKUP(B10,[4]PELIGROS!$B$7:$D$130,2,FALSE),"")</f>
        <v>Objetos en el Suelo</v>
      </c>
      <c r="D10" s="21" t="str">
        <f>IFERROR(VLOOKUP(B10,[4]PELIGROS!$B$7:$D$130,3,FALSE),"")</f>
        <v>Caída al mismo nivel, tropesones, golpes, rasmilladuras, daño a la salud</v>
      </c>
      <c r="E10" s="137"/>
      <c r="F10" s="22" t="s">
        <v>107</v>
      </c>
      <c r="G10" s="23" t="s">
        <v>79</v>
      </c>
      <c r="H10" s="23">
        <v>1</v>
      </c>
      <c r="I10" s="23">
        <v>1</v>
      </c>
      <c r="J10" s="23">
        <v>2</v>
      </c>
      <c r="K10" s="23">
        <v>3</v>
      </c>
      <c r="L10" s="23">
        <f t="shared" si="0"/>
        <v>7</v>
      </c>
      <c r="M10" s="23">
        <v>1</v>
      </c>
      <c r="N10" s="21">
        <f t="shared" si="6"/>
        <v>7</v>
      </c>
      <c r="O10" s="36" t="str">
        <f t="shared" si="2"/>
        <v>TOLERABLE</v>
      </c>
      <c r="P10" s="24" t="s">
        <v>71</v>
      </c>
      <c r="Q10" s="21" t="s">
        <v>29</v>
      </c>
      <c r="R10" s="21" t="s">
        <v>29</v>
      </c>
      <c r="S10" s="21" t="s">
        <v>29</v>
      </c>
      <c r="T10" s="21" t="s">
        <v>126</v>
      </c>
      <c r="U10" s="21" t="s">
        <v>29</v>
      </c>
      <c r="V10" s="23">
        <v>1</v>
      </c>
      <c r="W10" s="23">
        <v>1</v>
      </c>
      <c r="X10" s="23">
        <v>1</v>
      </c>
      <c r="Y10" s="23">
        <v>3</v>
      </c>
      <c r="Z10" s="23">
        <f t="shared" si="3"/>
        <v>6</v>
      </c>
      <c r="AA10" s="23">
        <v>1</v>
      </c>
      <c r="AB10" s="23">
        <f t="shared" si="7"/>
        <v>6</v>
      </c>
      <c r="AC10" s="40" t="str">
        <f t="shared" si="5"/>
        <v>TOLERABLE</v>
      </c>
    </row>
    <row r="11" spans="1:29" ht="120" customHeight="1" x14ac:dyDescent="0.35">
      <c r="A11" s="135"/>
      <c r="B11" s="23">
        <v>102</v>
      </c>
      <c r="C11" s="21" t="s">
        <v>138</v>
      </c>
      <c r="D11" s="21" t="str">
        <f>IFERROR(VLOOKUP(B11,[4]PELIGROS!$B$7:$D$130,3,FALSE),"")</f>
        <v>Caída al mismo nivel, golpes, resbalones</v>
      </c>
      <c r="E11" s="137"/>
      <c r="F11" s="22" t="s">
        <v>106</v>
      </c>
      <c r="G11" s="23" t="s">
        <v>79</v>
      </c>
      <c r="H11" s="23">
        <v>1</v>
      </c>
      <c r="I11" s="23">
        <v>1</v>
      </c>
      <c r="J11" s="23">
        <v>2</v>
      </c>
      <c r="K11" s="23">
        <v>3</v>
      </c>
      <c r="L11" s="23">
        <f t="shared" si="0"/>
        <v>7</v>
      </c>
      <c r="M11" s="23">
        <v>1</v>
      </c>
      <c r="N11" s="21">
        <f t="shared" si="6"/>
        <v>7</v>
      </c>
      <c r="O11" s="36" t="str">
        <f t="shared" si="2"/>
        <v>TOLERABLE</v>
      </c>
      <c r="P11" s="24" t="s">
        <v>71</v>
      </c>
      <c r="Q11" s="21" t="s">
        <v>29</v>
      </c>
      <c r="R11" s="21" t="s">
        <v>29</v>
      </c>
      <c r="S11" s="21" t="s">
        <v>29</v>
      </c>
      <c r="T11" s="21" t="s">
        <v>126</v>
      </c>
      <c r="U11" s="21" t="s">
        <v>29</v>
      </c>
      <c r="V11" s="23">
        <v>1</v>
      </c>
      <c r="W11" s="23">
        <v>1</v>
      </c>
      <c r="X11" s="23">
        <v>1</v>
      </c>
      <c r="Y11" s="23">
        <v>3</v>
      </c>
      <c r="Z11" s="23">
        <f t="shared" si="3"/>
        <v>6</v>
      </c>
      <c r="AA11" s="23">
        <v>1</v>
      </c>
      <c r="AB11" s="23">
        <f t="shared" si="7"/>
        <v>6</v>
      </c>
      <c r="AC11" s="40" t="str">
        <f t="shared" si="5"/>
        <v>TOLERABLE</v>
      </c>
    </row>
    <row r="12" spans="1:29" ht="120" customHeight="1" x14ac:dyDescent="0.35">
      <c r="A12" s="135"/>
      <c r="B12" s="23">
        <v>200</v>
      </c>
      <c r="C12" s="21" t="str">
        <f>IFERROR(VLOOKUP(B12,[4]PELIGROS!$B$7:$D$130,2,FALSE),"")</f>
        <v>Tránsito vehicular</v>
      </c>
      <c r="D12" s="21" t="str">
        <f>IFERROR(VLOOKUP(B12,[4]PELIGROS!$B$7:$D$130,3,FALSE),"")</f>
        <v>Colisión, atropello, volcadura</v>
      </c>
      <c r="E12" s="137"/>
      <c r="F12" s="22" t="s">
        <v>109</v>
      </c>
      <c r="G12" s="23" t="s">
        <v>79</v>
      </c>
      <c r="H12" s="23">
        <v>1</v>
      </c>
      <c r="I12" s="23">
        <v>2</v>
      </c>
      <c r="J12" s="23">
        <v>2</v>
      </c>
      <c r="K12" s="23">
        <v>3</v>
      </c>
      <c r="L12" s="23">
        <f t="shared" si="0"/>
        <v>8</v>
      </c>
      <c r="M12" s="23">
        <v>3</v>
      </c>
      <c r="N12" s="21">
        <f t="shared" si="6"/>
        <v>24</v>
      </c>
      <c r="O12" s="34" t="str">
        <f t="shared" si="2"/>
        <v>IMPORTANTE</v>
      </c>
      <c r="P12" s="24" t="s">
        <v>71</v>
      </c>
      <c r="Q12" s="21" t="s">
        <v>29</v>
      </c>
      <c r="R12" s="21" t="s">
        <v>29</v>
      </c>
      <c r="S12" s="21" t="s">
        <v>29</v>
      </c>
      <c r="T12" s="21" t="s">
        <v>126</v>
      </c>
      <c r="U12" s="21" t="s">
        <v>29</v>
      </c>
      <c r="V12" s="23">
        <v>1</v>
      </c>
      <c r="W12" s="23">
        <v>1</v>
      </c>
      <c r="X12" s="23">
        <v>1</v>
      </c>
      <c r="Y12" s="23">
        <v>3</v>
      </c>
      <c r="Z12" s="23">
        <f t="shared" si="3"/>
        <v>6</v>
      </c>
      <c r="AA12" s="23">
        <v>2</v>
      </c>
      <c r="AB12" s="23">
        <f t="shared" si="7"/>
        <v>12</v>
      </c>
      <c r="AC12" s="41" t="str">
        <f t="shared" si="5"/>
        <v>MODERADO</v>
      </c>
    </row>
    <row r="13" spans="1:29" ht="142.5" customHeight="1" x14ac:dyDescent="0.35">
      <c r="A13" s="135"/>
      <c r="B13" s="21">
        <v>610</v>
      </c>
      <c r="C13" s="21" t="s">
        <v>136</v>
      </c>
      <c r="D13" s="21" t="s">
        <v>135</v>
      </c>
      <c r="E13" s="137"/>
      <c r="F13" s="22" t="s">
        <v>106</v>
      </c>
      <c r="G13" s="23" t="s">
        <v>79</v>
      </c>
      <c r="H13" s="23">
        <v>1</v>
      </c>
      <c r="I13" s="23">
        <v>2</v>
      </c>
      <c r="J13" s="23">
        <v>2</v>
      </c>
      <c r="K13" s="23">
        <v>3</v>
      </c>
      <c r="L13" s="23">
        <f t="shared" si="0"/>
        <v>8</v>
      </c>
      <c r="M13" s="23">
        <v>2</v>
      </c>
      <c r="N13" s="21">
        <f t="shared" si="6"/>
        <v>16</v>
      </c>
      <c r="O13" s="35" t="str">
        <f t="shared" si="2"/>
        <v>MODERADO</v>
      </c>
      <c r="P13" s="24" t="s">
        <v>71</v>
      </c>
      <c r="Q13" s="21" t="s">
        <v>29</v>
      </c>
      <c r="R13" s="21" t="s">
        <v>29</v>
      </c>
      <c r="S13" s="21" t="s">
        <v>133</v>
      </c>
      <c r="T13" s="21" t="s">
        <v>126</v>
      </c>
      <c r="U13" s="21" t="s">
        <v>160</v>
      </c>
      <c r="V13" s="23">
        <v>1</v>
      </c>
      <c r="W13" s="23">
        <v>1</v>
      </c>
      <c r="X13" s="23">
        <v>1</v>
      </c>
      <c r="Y13" s="23">
        <v>3</v>
      </c>
      <c r="Z13" s="23">
        <f t="shared" si="3"/>
        <v>6</v>
      </c>
      <c r="AA13" s="23">
        <v>1</v>
      </c>
      <c r="AB13" s="23">
        <f t="shared" si="7"/>
        <v>6</v>
      </c>
      <c r="AC13" s="40" t="str">
        <f t="shared" si="5"/>
        <v>TOLERABLE</v>
      </c>
    </row>
    <row r="14" spans="1:29" ht="173.25" customHeight="1" x14ac:dyDescent="0.35">
      <c r="A14" s="135"/>
      <c r="B14" s="25">
        <v>800</v>
      </c>
      <c r="C14" s="21" t="str">
        <f>IFERROR(VLOOKUP(B14,[4]PELIGROS!$B$7:$D$130,2,FALSE),"")</f>
        <v>Ruido debido a máquinas o equipos</v>
      </c>
      <c r="D14" s="21" t="s">
        <v>137</v>
      </c>
      <c r="E14" s="137"/>
      <c r="F14" s="26" t="s">
        <v>106</v>
      </c>
      <c r="G14" s="25" t="s">
        <v>108</v>
      </c>
      <c r="H14" s="23">
        <v>1</v>
      </c>
      <c r="I14" s="25">
        <v>2</v>
      </c>
      <c r="J14" s="25">
        <v>2</v>
      </c>
      <c r="K14" s="23">
        <v>3</v>
      </c>
      <c r="L14" s="23">
        <f t="shared" si="0"/>
        <v>8</v>
      </c>
      <c r="M14" s="25">
        <v>3</v>
      </c>
      <c r="N14" s="21">
        <f t="shared" si="6"/>
        <v>24</v>
      </c>
      <c r="O14" s="34" t="str">
        <f t="shared" si="2"/>
        <v>IMPORTANTE</v>
      </c>
      <c r="P14" s="24" t="s">
        <v>72</v>
      </c>
      <c r="Q14" s="21" t="s">
        <v>29</v>
      </c>
      <c r="R14" s="21" t="s">
        <v>29</v>
      </c>
      <c r="S14" s="21" t="s">
        <v>29</v>
      </c>
      <c r="T14" s="21" t="s">
        <v>134</v>
      </c>
      <c r="U14" s="21" t="s">
        <v>161</v>
      </c>
      <c r="V14" s="23">
        <v>1</v>
      </c>
      <c r="W14" s="23">
        <v>1</v>
      </c>
      <c r="X14" s="23">
        <v>1</v>
      </c>
      <c r="Y14" s="23">
        <v>3</v>
      </c>
      <c r="Z14" s="23">
        <f t="shared" si="3"/>
        <v>6</v>
      </c>
      <c r="AA14" s="23">
        <v>1</v>
      </c>
      <c r="AB14" s="23">
        <f t="shared" si="7"/>
        <v>6</v>
      </c>
      <c r="AC14" s="40" t="str">
        <f t="shared" si="5"/>
        <v>TOLERABLE</v>
      </c>
    </row>
    <row r="15" spans="1:29" ht="400" x14ac:dyDescent="0.35">
      <c r="A15" s="135"/>
      <c r="B15" s="25">
        <v>908</v>
      </c>
      <c r="C15" s="21" t="str">
        <f>IFERROR(VLOOKUP(B15,[4]PELIGROS!$B$7:$D$130,2,FALSE),"")</f>
        <v>Virus SARS-CoV-2 (Virus que produce la enfermedad COVID-19)</v>
      </c>
      <c r="D15" s="21" t="str">
        <f>IFERROR(VLOOKUP(B15,[4]PELIGROS!$B$7:$D$130,3,FALSE),"")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" s="137"/>
      <c r="F15" s="22" t="s">
        <v>111</v>
      </c>
      <c r="G15" s="23" t="s">
        <v>108</v>
      </c>
      <c r="H15" s="49">
        <v>1</v>
      </c>
      <c r="I15" s="49">
        <v>1</v>
      </c>
      <c r="J15" s="49">
        <v>1</v>
      </c>
      <c r="K15" s="50">
        <v>3</v>
      </c>
      <c r="L15" s="50">
        <f t="shared" si="0"/>
        <v>6</v>
      </c>
      <c r="M15" s="49">
        <v>2</v>
      </c>
      <c r="N15" s="49">
        <f t="shared" si="6"/>
        <v>12</v>
      </c>
      <c r="O15" s="35" t="str">
        <f t="shared" si="2"/>
        <v>MODERADO</v>
      </c>
      <c r="P15" s="51" t="s">
        <v>157</v>
      </c>
      <c r="Q15" s="21" t="s">
        <v>29</v>
      </c>
      <c r="R15" s="21" t="s">
        <v>29</v>
      </c>
      <c r="S15" s="21" t="s">
        <v>29</v>
      </c>
      <c r="T15" s="52" t="s">
        <v>158</v>
      </c>
      <c r="U15" s="21" t="s">
        <v>29</v>
      </c>
      <c r="V15" s="49">
        <v>1</v>
      </c>
      <c r="W15" s="49">
        <v>1</v>
      </c>
      <c r="X15" s="49">
        <v>1</v>
      </c>
      <c r="Y15" s="49">
        <v>1</v>
      </c>
      <c r="Z15" s="49">
        <f t="shared" si="3"/>
        <v>4</v>
      </c>
      <c r="AA15" s="49">
        <v>2</v>
      </c>
      <c r="AB15" s="49">
        <f t="shared" si="7"/>
        <v>8</v>
      </c>
      <c r="AC15" s="40" t="str">
        <f t="shared" si="5"/>
        <v>TOLERABLE</v>
      </c>
    </row>
    <row r="16" spans="1:29" ht="153.75" customHeight="1" x14ac:dyDescent="0.35">
      <c r="A16" s="120" t="s">
        <v>145</v>
      </c>
      <c r="B16" s="21">
        <v>101</v>
      </c>
      <c r="C16" s="21" t="str">
        <f>IFERROR(VLOOKUP(B16,[4]PELIGROS!$B$7:$D$130,2,FALSE),"")</f>
        <v>Objetos en el Suelo</v>
      </c>
      <c r="D16" s="21" t="s">
        <v>139</v>
      </c>
      <c r="E16" s="123" t="s">
        <v>77</v>
      </c>
      <c r="F16" s="22" t="s">
        <v>107</v>
      </c>
      <c r="G16" s="23" t="s">
        <v>79</v>
      </c>
      <c r="H16" s="23">
        <v>1</v>
      </c>
      <c r="I16" s="23">
        <v>1</v>
      </c>
      <c r="J16" s="23">
        <v>2</v>
      </c>
      <c r="K16" s="23">
        <v>2</v>
      </c>
      <c r="L16" s="23">
        <f t="shared" si="0"/>
        <v>6</v>
      </c>
      <c r="M16" s="23">
        <v>1</v>
      </c>
      <c r="N16" s="21">
        <f t="shared" si="1"/>
        <v>6</v>
      </c>
      <c r="O16" s="36" t="str">
        <f t="shared" si="2"/>
        <v>TOLERABLE</v>
      </c>
      <c r="P16" s="24" t="s">
        <v>140</v>
      </c>
      <c r="Q16" s="21" t="s">
        <v>29</v>
      </c>
      <c r="R16" s="21" t="s">
        <v>29</v>
      </c>
      <c r="S16" s="21" t="s">
        <v>29</v>
      </c>
      <c r="T16" s="21" t="s">
        <v>141</v>
      </c>
      <c r="U16" s="21" t="s">
        <v>29</v>
      </c>
      <c r="V16" s="23">
        <v>1</v>
      </c>
      <c r="W16" s="23">
        <v>1</v>
      </c>
      <c r="X16" s="23">
        <v>1</v>
      </c>
      <c r="Y16" s="23">
        <v>2</v>
      </c>
      <c r="Z16" s="23">
        <f t="shared" si="3"/>
        <v>5</v>
      </c>
      <c r="AA16" s="23">
        <v>1</v>
      </c>
      <c r="AB16" s="23">
        <f t="shared" si="4"/>
        <v>5</v>
      </c>
      <c r="AC16" s="40" t="str">
        <f t="shared" si="5"/>
        <v>TOLERABLE</v>
      </c>
    </row>
    <row r="17" spans="1:29" ht="129.75" customHeight="1" x14ac:dyDescent="0.35">
      <c r="A17" s="135"/>
      <c r="B17" s="21">
        <v>102</v>
      </c>
      <c r="C17" s="21" t="s">
        <v>138</v>
      </c>
      <c r="D17" s="21" t="str">
        <f>IFERROR(VLOOKUP(B17,[4]PELIGROS!$B$7:$D$130,3,FALSE),"")</f>
        <v>Caída al mismo nivel, golpes, resbalones</v>
      </c>
      <c r="E17" s="137"/>
      <c r="F17" s="22" t="s">
        <v>106</v>
      </c>
      <c r="G17" s="23" t="s">
        <v>79</v>
      </c>
      <c r="H17" s="23">
        <v>1</v>
      </c>
      <c r="I17" s="23">
        <v>1</v>
      </c>
      <c r="J17" s="23">
        <v>2</v>
      </c>
      <c r="K17" s="23">
        <v>2</v>
      </c>
      <c r="L17" s="23">
        <f t="shared" si="0"/>
        <v>6</v>
      </c>
      <c r="M17" s="23">
        <v>1</v>
      </c>
      <c r="N17" s="21">
        <f t="shared" ref="N17:N22" si="8">L17*M17</f>
        <v>6</v>
      </c>
      <c r="O17" s="36" t="str">
        <f t="shared" si="2"/>
        <v>TOLERABLE</v>
      </c>
      <c r="P17" s="24" t="s">
        <v>71</v>
      </c>
      <c r="Q17" s="21" t="s">
        <v>29</v>
      </c>
      <c r="R17" s="21" t="s">
        <v>29</v>
      </c>
      <c r="S17" s="21" t="s">
        <v>29</v>
      </c>
      <c r="T17" s="21" t="s">
        <v>126</v>
      </c>
      <c r="U17" s="21" t="s">
        <v>29</v>
      </c>
      <c r="V17" s="23">
        <v>1</v>
      </c>
      <c r="W17" s="23">
        <v>1</v>
      </c>
      <c r="X17" s="23">
        <v>1</v>
      </c>
      <c r="Y17" s="23">
        <v>2</v>
      </c>
      <c r="Z17" s="23">
        <f t="shared" si="3"/>
        <v>5</v>
      </c>
      <c r="AA17" s="23">
        <v>1</v>
      </c>
      <c r="AB17" s="23">
        <f t="shared" ref="AB17:AB22" si="9">Z17*AA17</f>
        <v>5</v>
      </c>
      <c r="AC17" s="40" t="str">
        <f t="shared" si="5"/>
        <v>TOLERABLE</v>
      </c>
    </row>
    <row r="18" spans="1:29" ht="137.25" customHeight="1" x14ac:dyDescent="0.35">
      <c r="A18" s="135"/>
      <c r="B18" s="21">
        <v>604</v>
      </c>
      <c r="C18" s="21" t="str">
        <f>IFERROR(VLOOKUP(B18,[4]PELIGROS!$B$7:$D$130,2,FALSE),"")</f>
        <v>Radiación UV</v>
      </c>
      <c r="D18" s="21" t="str">
        <f>IFERROR(VLOOKUP(B18,[4]PELIGROS!$B$7:$D$130,3,FALSE),"")</f>
        <v>Exposición a radiación UV, enfermedades de la piel, lesiones a la vista</v>
      </c>
      <c r="E18" s="137"/>
      <c r="F18" s="22" t="s">
        <v>106</v>
      </c>
      <c r="G18" s="23" t="s">
        <v>108</v>
      </c>
      <c r="H18" s="23">
        <v>1</v>
      </c>
      <c r="I18" s="23">
        <v>2</v>
      </c>
      <c r="J18" s="23">
        <v>2</v>
      </c>
      <c r="K18" s="23">
        <v>2</v>
      </c>
      <c r="L18" s="23">
        <f t="shared" si="0"/>
        <v>7</v>
      </c>
      <c r="M18" s="23">
        <v>3</v>
      </c>
      <c r="N18" s="21">
        <f t="shared" si="8"/>
        <v>21</v>
      </c>
      <c r="O18" s="34" t="str">
        <f t="shared" si="2"/>
        <v>IMPORTANTE</v>
      </c>
      <c r="P18" s="24" t="s">
        <v>71</v>
      </c>
      <c r="Q18" s="21" t="s">
        <v>29</v>
      </c>
      <c r="R18" s="21" t="s">
        <v>29</v>
      </c>
      <c r="S18" s="21" t="s">
        <v>29</v>
      </c>
      <c r="T18" s="21" t="s">
        <v>147</v>
      </c>
      <c r="U18" s="21" t="s">
        <v>162</v>
      </c>
      <c r="V18" s="23">
        <v>1</v>
      </c>
      <c r="W18" s="23">
        <v>1</v>
      </c>
      <c r="X18" s="23">
        <v>1</v>
      </c>
      <c r="Y18" s="23">
        <v>2</v>
      </c>
      <c r="Z18" s="23">
        <f t="shared" si="3"/>
        <v>5</v>
      </c>
      <c r="AA18" s="23">
        <v>2</v>
      </c>
      <c r="AB18" s="23">
        <f t="shared" si="9"/>
        <v>10</v>
      </c>
      <c r="AC18" s="41" t="str">
        <f t="shared" si="5"/>
        <v>MODERADO</v>
      </c>
    </row>
    <row r="19" spans="1:29" ht="409.5" customHeight="1" x14ac:dyDescent="0.35">
      <c r="A19" s="135"/>
      <c r="B19" s="21">
        <v>908</v>
      </c>
      <c r="C19" s="21" t="str">
        <f>IFERROR(VLOOKUP(B19,[4]PELIGROS!$B$7:$D$130,2,FALSE),"")</f>
        <v>Virus SARS-CoV-2 (Virus que produce la enfermedad COVID-19)</v>
      </c>
      <c r="D19" s="21" t="str">
        <f>IFERROR(VLOOKUP(B19,[4]PELIGROS!$B$7:$D$130,3,FALSE),"")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9" s="137"/>
      <c r="F19" s="22" t="s">
        <v>111</v>
      </c>
      <c r="G19" s="23" t="s">
        <v>108</v>
      </c>
      <c r="H19" s="49">
        <v>1</v>
      </c>
      <c r="I19" s="49">
        <v>1</v>
      </c>
      <c r="J19" s="49">
        <v>1</v>
      </c>
      <c r="K19" s="50">
        <v>3</v>
      </c>
      <c r="L19" s="50">
        <f t="shared" si="0"/>
        <v>6</v>
      </c>
      <c r="M19" s="49">
        <v>2</v>
      </c>
      <c r="N19" s="49">
        <f t="shared" si="8"/>
        <v>12</v>
      </c>
      <c r="O19" s="35" t="str">
        <f t="shared" si="2"/>
        <v>MODERADO</v>
      </c>
      <c r="P19" s="51" t="s">
        <v>157</v>
      </c>
      <c r="Q19" s="21" t="s">
        <v>29</v>
      </c>
      <c r="R19" s="21" t="s">
        <v>29</v>
      </c>
      <c r="S19" s="21" t="s">
        <v>29</v>
      </c>
      <c r="T19" s="52" t="s">
        <v>158</v>
      </c>
      <c r="U19" s="21" t="s">
        <v>29</v>
      </c>
      <c r="V19" s="49">
        <v>1</v>
      </c>
      <c r="W19" s="49">
        <v>1</v>
      </c>
      <c r="X19" s="49">
        <v>1</v>
      </c>
      <c r="Y19" s="49">
        <v>1</v>
      </c>
      <c r="Z19" s="49">
        <f t="shared" si="3"/>
        <v>4</v>
      </c>
      <c r="AA19" s="49">
        <v>2</v>
      </c>
      <c r="AB19" s="49">
        <f t="shared" si="9"/>
        <v>8</v>
      </c>
      <c r="AC19" s="40" t="str">
        <f t="shared" si="5"/>
        <v>TOLERABLE</v>
      </c>
    </row>
    <row r="20" spans="1:29" ht="170.25" customHeight="1" x14ac:dyDescent="0.35">
      <c r="A20" s="135"/>
      <c r="B20" s="21">
        <v>506</v>
      </c>
      <c r="C20" s="21" t="s">
        <v>148</v>
      </c>
      <c r="D20" s="21" t="s">
        <v>149</v>
      </c>
      <c r="E20" s="137"/>
      <c r="F20" s="22" t="s">
        <v>107</v>
      </c>
      <c r="G20" s="23" t="s">
        <v>108</v>
      </c>
      <c r="H20" s="23">
        <v>1</v>
      </c>
      <c r="I20" s="23">
        <v>2</v>
      </c>
      <c r="J20" s="23">
        <v>2</v>
      </c>
      <c r="K20" s="23">
        <v>3</v>
      </c>
      <c r="L20" s="23">
        <f t="shared" si="0"/>
        <v>8</v>
      </c>
      <c r="M20" s="23">
        <v>3</v>
      </c>
      <c r="N20" s="21">
        <f t="shared" si="8"/>
        <v>24</v>
      </c>
      <c r="O20" s="34" t="str">
        <f t="shared" si="2"/>
        <v>IMPORTANTE</v>
      </c>
      <c r="P20" s="24" t="s">
        <v>73</v>
      </c>
      <c r="Q20" s="21" t="s">
        <v>29</v>
      </c>
      <c r="R20" s="21" t="s">
        <v>29</v>
      </c>
      <c r="S20" s="21" t="s">
        <v>25</v>
      </c>
      <c r="T20" s="21" t="s">
        <v>152</v>
      </c>
      <c r="U20" s="21" t="s">
        <v>153</v>
      </c>
      <c r="V20" s="23">
        <v>1</v>
      </c>
      <c r="W20" s="23">
        <v>1</v>
      </c>
      <c r="X20" s="23">
        <v>1</v>
      </c>
      <c r="Y20" s="23">
        <v>2</v>
      </c>
      <c r="Z20" s="23">
        <f t="shared" si="3"/>
        <v>5</v>
      </c>
      <c r="AA20" s="23">
        <v>1</v>
      </c>
      <c r="AB20" s="23">
        <f t="shared" si="9"/>
        <v>5</v>
      </c>
      <c r="AC20" s="40" t="str">
        <f t="shared" si="5"/>
        <v>TOLERABLE</v>
      </c>
    </row>
    <row r="21" spans="1:29" ht="170.25" customHeight="1" x14ac:dyDescent="0.35">
      <c r="A21" s="135"/>
      <c r="B21" s="21">
        <v>507</v>
      </c>
      <c r="C21" s="21" t="s">
        <v>181</v>
      </c>
      <c r="D21" s="21" t="s">
        <v>178</v>
      </c>
      <c r="E21" s="137"/>
      <c r="F21" s="22" t="s">
        <v>78</v>
      </c>
      <c r="G21" s="23" t="s">
        <v>108</v>
      </c>
      <c r="H21" s="23">
        <v>1</v>
      </c>
      <c r="I21" s="23">
        <v>2</v>
      </c>
      <c r="J21" s="23">
        <v>2</v>
      </c>
      <c r="K21" s="23">
        <v>3</v>
      </c>
      <c r="L21" s="23">
        <f t="shared" si="0"/>
        <v>8</v>
      </c>
      <c r="M21" s="23">
        <v>2</v>
      </c>
      <c r="N21" s="21">
        <f t="shared" si="8"/>
        <v>16</v>
      </c>
      <c r="O21" s="35" t="str">
        <f t="shared" si="2"/>
        <v>MODERADO</v>
      </c>
      <c r="P21" s="24" t="s">
        <v>73</v>
      </c>
      <c r="Q21" s="21" t="s">
        <v>29</v>
      </c>
      <c r="R21" s="21" t="s">
        <v>29</v>
      </c>
      <c r="S21" s="21" t="s">
        <v>29</v>
      </c>
      <c r="T21" s="21" t="s">
        <v>180</v>
      </c>
      <c r="U21" s="21" t="s">
        <v>179</v>
      </c>
      <c r="V21" s="23">
        <v>1</v>
      </c>
      <c r="W21" s="23">
        <v>1</v>
      </c>
      <c r="X21" s="23">
        <v>1</v>
      </c>
      <c r="Y21" s="23">
        <v>3</v>
      </c>
      <c r="Z21" s="23">
        <f t="shared" si="3"/>
        <v>6</v>
      </c>
      <c r="AA21" s="23">
        <v>1</v>
      </c>
      <c r="AB21" s="23">
        <f t="shared" si="9"/>
        <v>6</v>
      </c>
      <c r="AC21" s="40" t="str">
        <f t="shared" si="5"/>
        <v>TOLERABLE</v>
      </c>
    </row>
    <row r="22" spans="1:29" ht="154" x14ac:dyDescent="0.35">
      <c r="A22" s="135"/>
      <c r="B22" s="21">
        <v>1206</v>
      </c>
      <c r="C22" s="21" t="str">
        <f>IFERROR(VLOOKUP(B22,[4]PELIGROS!$B$7:$D$130,2,FALSE),"")</f>
        <v>Trabajo a la intemperie</v>
      </c>
      <c r="D22" s="21" t="str">
        <f>IFERROR(VLOOKUP(B22,[4]PELIGROS!$B$7:$D$130,3,FALSE),"")</f>
        <v>Exposición a radicación solar, golpe de calor, agotamiento, deshidratación, quemaduras en la piel</v>
      </c>
      <c r="E22" s="124"/>
      <c r="F22" s="22" t="s">
        <v>85</v>
      </c>
      <c r="G22" s="23" t="s">
        <v>108</v>
      </c>
      <c r="H22" s="23">
        <v>1</v>
      </c>
      <c r="I22" s="23">
        <v>2</v>
      </c>
      <c r="J22" s="23">
        <v>2</v>
      </c>
      <c r="K22" s="23">
        <v>2</v>
      </c>
      <c r="L22" s="23">
        <f t="shared" si="0"/>
        <v>7</v>
      </c>
      <c r="M22" s="23">
        <v>2</v>
      </c>
      <c r="N22" s="21">
        <f t="shared" si="8"/>
        <v>14</v>
      </c>
      <c r="O22" s="35" t="str">
        <f t="shared" si="2"/>
        <v>MODERADO</v>
      </c>
      <c r="P22" s="24" t="s">
        <v>71</v>
      </c>
      <c r="Q22" s="21" t="s">
        <v>29</v>
      </c>
      <c r="R22" s="21" t="s">
        <v>29</v>
      </c>
      <c r="S22" s="21" t="s">
        <v>29</v>
      </c>
      <c r="T22" s="21" t="s">
        <v>127</v>
      </c>
      <c r="U22" s="21" t="s">
        <v>162</v>
      </c>
      <c r="V22" s="23">
        <v>1</v>
      </c>
      <c r="W22" s="23">
        <v>1</v>
      </c>
      <c r="X22" s="23">
        <v>1</v>
      </c>
      <c r="Y22" s="23">
        <v>2</v>
      </c>
      <c r="Z22" s="23">
        <f t="shared" si="3"/>
        <v>5</v>
      </c>
      <c r="AA22" s="23">
        <v>1</v>
      </c>
      <c r="AB22" s="23">
        <f t="shared" si="9"/>
        <v>5</v>
      </c>
      <c r="AC22" s="40" t="str">
        <f t="shared" si="5"/>
        <v>TOLERABLE</v>
      </c>
    </row>
    <row r="23" spans="1:29" ht="100" x14ac:dyDescent="0.35">
      <c r="A23" s="136" t="s">
        <v>144</v>
      </c>
      <c r="B23" s="21">
        <v>101</v>
      </c>
      <c r="C23" s="21" t="str">
        <f>IFERROR(VLOOKUP(B23,[4]PELIGROS!$B$7:$D$130,2,FALSE),"")</f>
        <v>Objetos en el Suelo</v>
      </c>
      <c r="D23" s="21" t="str">
        <f>IFERROR(VLOOKUP(B23,[4]PELIGROS!$B$7:$D$130,3,FALSE),"")</f>
        <v>Caída al mismo nivel, tropesones, golpes, rasmilladuras, daño a la salud</v>
      </c>
      <c r="E23" s="123" t="s">
        <v>104</v>
      </c>
      <c r="F23" s="22" t="s">
        <v>107</v>
      </c>
      <c r="G23" s="23" t="s">
        <v>79</v>
      </c>
      <c r="H23" s="23">
        <v>1</v>
      </c>
      <c r="I23" s="23">
        <v>1</v>
      </c>
      <c r="J23" s="23">
        <v>2</v>
      </c>
      <c r="K23" s="23">
        <v>3</v>
      </c>
      <c r="L23" s="23">
        <f t="shared" si="0"/>
        <v>7</v>
      </c>
      <c r="M23" s="23">
        <v>1</v>
      </c>
      <c r="N23" s="21">
        <f t="shared" ref="N23:N50" si="10">L23*M23</f>
        <v>7</v>
      </c>
      <c r="O23" s="36" t="str">
        <f t="shared" si="2"/>
        <v>TOLERABLE</v>
      </c>
      <c r="P23" s="24" t="s">
        <v>71</v>
      </c>
      <c r="Q23" s="21" t="s">
        <v>29</v>
      </c>
      <c r="R23" s="21" t="s">
        <v>29</v>
      </c>
      <c r="S23" s="21" t="s">
        <v>29</v>
      </c>
      <c r="T23" s="21" t="s">
        <v>128</v>
      </c>
      <c r="U23" s="21" t="s">
        <v>29</v>
      </c>
      <c r="V23" s="23">
        <v>1</v>
      </c>
      <c r="W23" s="23">
        <v>1</v>
      </c>
      <c r="X23" s="23">
        <v>1</v>
      </c>
      <c r="Y23" s="23">
        <v>3</v>
      </c>
      <c r="Z23" s="23">
        <f t="shared" si="3"/>
        <v>6</v>
      </c>
      <c r="AA23" s="23">
        <v>1</v>
      </c>
      <c r="AB23" s="23">
        <f t="shared" ref="AB23:AB50" si="11">Z23*AA23</f>
        <v>6</v>
      </c>
      <c r="AC23" s="40" t="str">
        <f t="shared" si="5"/>
        <v>TOLERABLE</v>
      </c>
    </row>
    <row r="24" spans="1:29" ht="100" x14ac:dyDescent="0.35">
      <c r="A24" s="136"/>
      <c r="B24" s="21">
        <v>105</v>
      </c>
      <c r="C24" s="21" t="str">
        <f>IFERROR(VLOOKUP(B24,[4]PELIGROS!$B$7:$D$130,2,FALSE),"")</f>
        <v>Uso de escaleras portátiles</v>
      </c>
      <c r="D24" s="21" t="str">
        <f>IFERROR(VLOOKUP(B24,[4]PELIGROS!$B$7:$D$130,3,FALSE),"")</f>
        <v>Caídas a distinto nivel, golpes, fracturas, muerte.</v>
      </c>
      <c r="E24" s="137"/>
      <c r="F24" s="22" t="s">
        <v>109</v>
      </c>
      <c r="G24" s="23" t="s">
        <v>79</v>
      </c>
      <c r="H24" s="23">
        <v>1</v>
      </c>
      <c r="I24" s="23">
        <v>2</v>
      </c>
      <c r="J24" s="23">
        <v>2</v>
      </c>
      <c r="K24" s="23">
        <v>3</v>
      </c>
      <c r="L24" s="23">
        <f t="shared" si="0"/>
        <v>8</v>
      </c>
      <c r="M24" s="23">
        <v>3</v>
      </c>
      <c r="N24" s="21">
        <f t="shared" si="10"/>
        <v>24</v>
      </c>
      <c r="O24" s="34" t="str">
        <f t="shared" si="2"/>
        <v>IMPORTANTE</v>
      </c>
      <c r="P24" s="24" t="s">
        <v>71</v>
      </c>
      <c r="Q24" s="21" t="s">
        <v>29</v>
      </c>
      <c r="R24" s="21" t="s">
        <v>29</v>
      </c>
      <c r="S24" s="21" t="s">
        <v>29</v>
      </c>
      <c r="T24" s="21" t="s">
        <v>128</v>
      </c>
      <c r="U24" s="21" t="s">
        <v>163</v>
      </c>
      <c r="V24" s="23">
        <v>1</v>
      </c>
      <c r="W24" s="23">
        <v>1</v>
      </c>
      <c r="X24" s="23">
        <v>1</v>
      </c>
      <c r="Y24" s="23">
        <v>3</v>
      </c>
      <c r="Z24" s="23">
        <f t="shared" si="3"/>
        <v>6</v>
      </c>
      <c r="AA24" s="23">
        <v>2</v>
      </c>
      <c r="AB24" s="23">
        <f t="shared" si="11"/>
        <v>12</v>
      </c>
      <c r="AC24" s="41" t="str">
        <f t="shared" si="5"/>
        <v>MODERADO</v>
      </c>
    </row>
    <row r="25" spans="1:29" ht="100" x14ac:dyDescent="0.35">
      <c r="A25" s="136"/>
      <c r="B25" s="21">
        <v>301</v>
      </c>
      <c r="C25" s="21" t="s">
        <v>125</v>
      </c>
      <c r="D25" s="21" t="s">
        <v>131</v>
      </c>
      <c r="E25" s="137"/>
      <c r="F25" s="22" t="s">
        <v>109</v>
      </c>
      <c r="G25" s="23" t="s">
        <v>79</v>
      </c>
      <c r="H25" s="23">
        <v>1</v>
      </c>
      <c r="I25" s="23">
        <v>1</v>
      </c>
      <c r="J25" s="23">
        <v>2</v>
      </c>
      <c r="K25" s="23">
        <v>3</v>
      </c>
      <c r="L25" s="23">
        <f t="shared" si="0"/>
        <v>7</v>
      </c>
      <c r="M25" s="23">
        <v>1</v>
      </c>
      <c r="N25" s="21">
        <f t="shared" si="10"/>
        <v>7</v>
      </c>
      <c r="O25" s="36" t="str">
        <f t="shared" si="2"/>
        <v>TOLERABLE</v>
      </c>
      <c r="P25" s="24" t="s">
        <v>71</v>
      </c>
      <c r="Q25" s="21" t="s">
        <v>29</v>
      </c>
      <c r="R25" s="21" t="s">
        <v>29</v>
      </c>
      <c r="S25" s="21" t="s">
        <v>29</v>
      </c>
      <c r="T25" s="21" t="s">
        <v>128</v>
      </c>
      <c r="U25" s="21" t="s">
        <v>159</v>
      </c>
      <c r="V25" s="23">
        <v>1</v>
      </c>
      <c r="W25" s="23">
        <v>1</v>
      </c>
      <c r="X25" s="23">
        <v>1</v>
      </c>
      <c r="Y25" s="23">
        <v>3</v>
      </c>
      <c r="Z25" s="23">
        <f t="shared" si="3"/>
        <v>6</v>
      </c>
      <c r="AA25" s="23">
        <v>1</v>
      </c>
      <c r="AB25" s="23">
        <f t="shared" si="11"/>
        <v>6</v>
      </c>
      <c r="AC25" s="40" t="str">
        <f t="shared" si="5"/>
        <v>TOLERABLE</v>
      </c>
    </row>
    <row r="26" spans="1:29" ht="160" customHeight="1" x14ac:dyDescent="0.35">
      <c r="A26" s="136"/>
      <c r="B26" s="21">
        <v>303</v>
      </c>
      <c r="C26" s="21" t="s">
        <v>151</v>
      </c>
      <c r="D26" s="21" t="str">
        <f>IFERROR(VLOOKUP(B26,[4]PELIGROS!$B$7:$D$130,3,FALSE),"")</f>
        <v>Contacto con herramientas/equipos eléctricos en movimiento, electrización (quemaduras),  electrocución (muerte), incendios</v>
      </c>
      <c r="E26" s="137"/>
      <c r="F26" s="28" t="s">
        <v>109</v>
      </c>
      <c r="G26" s="21" t="s">
        <v>79</v>
      </c>
      <c r="H26" s="23">
        <v>1</v>
      </c>
      <c r="I26" s="21">
        <v>1</v>
      </c>
      <c r="J26" s="21">
        <v>2</v>
      </c>
      <c r="K26" s="23">
        <v>3</v>
      </c>
      <c r="L26" s="23">
        <f t="shared" si="0"/>
        <v>7</v>
      </c>
      <c r="M26" s="21">
        <v>3</v>
      </c>
      <c r="N26" s="21">
        <f t="shared" si="10"/>
        <v>21</v>
      </c>
      <c r="O26" s="34" t="str">
        <f t="shared" si="2"/>
        <v>IMPORTANTE</v>
      </c>
      <c r="P26" s="24" t="s">
        <v>71</v>
      </c>
      <c r="Q26" s="21" t="s">
        <v>29</v>
      </c>
      <c r="R26" s="21" t="s">
        <v>29</v>
      </c>
      <c r="S26" s="27" t="s">
        <v>25</v>
      </c>
      <c r="T26" s="21" t="s">
        <v>152</v>
      </c>
      <c r="U26" s="21" t="s">
        <v>29</v>
      </c>
      <c r="V26" s="23">
        <v>1</v>
      </c>
      <c r="W26" s="21">
        <v>1</v>
      </c>
      <c r="X26" s="21">
        <v>1</v>
      </c>
      <c r="Y26" s="23">
        <v>3</v>
      </c>
      <c r="Z26" s="23">
        <f t="shared" si="3"/>
        <v>6</v>
      </c>
      <c r="AA26" s="21">
        <v>2</v>
      </c>
      <c r="AB26" s="23">
        <f t="shared" si="11"/>
        <v>12</v>
      </c>
      <c r="AC26" s="41" t="str">
        <f t="shared" si="5"/>
        <v>MODERADO</v>
      </c>
    </row>
    <row r="27" spans="1:29" ht="150" customHeight="1" x14ac:dyDescent="0.35">
      <c r="A27" s="136"/>
      <c r="B27" s="21">
        <v>308</v>
      </c>
      <c r="C27" s="21" t="str">
        <f>IFERROR(VLOOKUP(B27,[4]PELIGROS!$B$7:$D$130,2,FALSE),"")</f>
        <v>Herramientas portátiles eléctricas cortantes</v>
      </c>
      <c r="D27" s="21" t="str">
        <f>IFERROR(VLOOKUP(B27,[4]PELIGROS!$B$7:$D$130,3,FALSE),"")</f>
        <v>Cortes, amputaciones, quemaduras, electrización, electrocución, incendios.</v>
      </c>
      <c r="E27" s="137"/>
      <c r="F27" s="28" t="s">
        <v>109</v>
      </c>
      <c r="G27" s="21" t="s">
        <v>79</v>
      </c>
      <c r="H27" s="23">
        <v>1</v>
      </c>
      <c r="I27" s="21">
        <v>1</v>
      </c>
      <c r="J27" s="21">
        <v>2</v>
      </c>
      <c r="K27" s="23">
        <v>3</v>
      </c>
      <c r="L27" s="23">
        <f t="shared" si="0"/>
        <v>7</v>
      </c>
      <c r="M27" s="21">
        <v>3</v>
      </c>
      <c r="N27" s="21">
        <f t="shared" si="10"/>
        <v>21</v>
      </c>
      <c r="O27" s="34" t="str">
        <f t="shared" si="2"/>
        <v>IMPORTANTE</v>
      </c>
      <c r="P27" s="24" t="s">
        <v>74</v>
      </c>
      <c r="Q27" s="21" t="s">
        <v>29</v>
      </c>
      <c r="R27" s="21" t="s">
        <v>29</v>
      </c>
      <c r="S27" s="27" t="s">
        <v>26</v>
      </c>
      <c r="T27" s="21" t="s">
        <v>128</v>
      </c>
      <c r="U27" s="21" t="s">
        <v>159</v>
      </c>
      <c r="V27" s="23">
        <v>1</v>
      </c>
      <c r="W27" s="21">
        <v>1</v>
      </c>
      <c r="X27" s="21">
        <v>1</v>
      </c>
      <c r="Y27" s="23">
        <v>3</v>
      </c>
      <c r="Z27" s="23">
        <f t="shared" si="3"/>
        <v>6</v>
      </c>
      <c r="AA27" s="21">
        <v>2</v>
      </c>
      <c r="AB27" s="23">
        <f t="shared" si="11"/>
        <v>12</v>
      </c>
      <c r="AC27" s="41" t="str">
        <f t="shared" si="5"/>
        <v>MODERADO</v>
      </c>
    </row>
    <row r="28" spans="1:29" ht="151.5" customHeight="1" x14ac:dyDescent="0.35">
      <c r="A28" s="136"/>
      <c r="B28" s="21">
        <v>310</v>
      </c>
      <c r="C28" s="21" t="str">
        <f>IFERROR(VLOOKUP(B28,[4]PELIGROS!$B$7:$D$130,2,FALSE),"")</f>
        <v>Objetos o superficies cortantes</v>
      </c>
      <c r="D28" s="21" t="str">
        <f>IFERROR(VLOOKUP(B28,[4]PELIGROS!$B$7:$D$130,3,FALSE),"")</f>
        <v>Contacto con objetos o superficies contantes, cortes.</v>
      </c>
      <c r="E28" s="137"/>
      <c r="F28" s="22" t="s">
        <v>107</v>
      </c>
      <c r="G28" s="23" t="s">
        <v>79</v>
      </c>
      <c r="H28" s="23">
        <v>1</v>
      </c>
      <c r="I28" s="21">
        <v>2</v>
      </c>
      <c r="J28" s="21">
        <v>2</v>
      </c>
      <c r="K28" s="23">
        <v>3</v>
      </c>
      <c r="L28" s="23">
        <f t="shared" si="0"/>
        <v>8</v>
      </c>
      <c r="M28" s="21">
        <v>2</v>
      </c>
      <c r="N28" s="21">
        <f t="shared" si="10"/>
        <v>16</v>
      </c>
      <c r="O28" s="35" t="str">
        <f t="shared" si="2"/>
        <v>MODERADO</v>
      </c>
      <c r="P28" s="24" t="s">
        <v>74</v>
      </c>
      <c r="Q28" s="21" t="s">
        <v>29</v>
      </c>
      <c r="R28" s="21" t="s">
        <v>29</v>
      </c>
      <c r="S28" s="21" t="s">
        <v>29</v>
      </c>
      <c r="T28" s="21" t="s">
        <v>128</v>
      </c>
      <c r="U28" s="21" t="s">
        <v>164</v>
      </c>
      <c r="V28" s="23">
        <v>1</v>
      </c>
      <c r="W28" s="21">
        <v>1</v>
      </c>
      <c r="X28" s="21">
        <v>1</v>
      </c>
      <c r="Y28" s="23">
        <v>3</v>
      </c>
      <c r="Z28" s="23">
        <f t="shared" si="3"/>
        <v>6</v>
      </c>
      <c r="AA28" s="21">
        <v>1</v>
      </c>
      <c r="AB28" s="23">
        <f t="shared" si="11"/>
        <v>6</v>
      </c>
      <c r="AC28" s="40" t="str">
        <f t="shared" si="5"/>
        <v>TOLERABLE</v>
      </c>
    </row>
    <row r="29" spans="1:29" ht="162.75" customHeight="1" x14ac:dyDescent="0.35">
      <c r="A29" s="136"/>
      <c r="B29" s="21">
        <v>503</v>
      </c>
      <c r="C29" s="21" t="str">
        <f>IFERROR(VLOOKUP(B29,[4]PELIGROS!$B$7:$D$130,2,FALSE),"")</f>
        <v>Uso de herramientas eléctricas</v>
      </c>
      <c r="D29" s="21" t="str">
        <f>IFERROR(VLOOKUP(B29,[4]PELIGROS!$B$7:$D$130,3,FALSE),"")</f>
        <v>Contacto con energía eléctrica en baja tensión, electrización, incendio</v>
      </c>
      <c r="E29" s="137"/>
      <c r="F29" s="22" t="s">
        <v>109</v>
      </c>
      <c r="G29" s="23" t="s">
        <v>79</v>
      </c>
      <c r="H29" s="23">
        <v>1</v>
      </c>
      <c r="I29" s="21">
        <v>1</v>
      </c>
      <c r="J29" s="21">
        <v>2</v>
      </c>
      <c r="K29" s="23">
        <v>3</v>
      </c>
      <c r="L29" s="23">
        <f t="shared" si="0"/>
        <v>7</v>
      </c>
      <c r="M29" s="21">
        <v>3</v>
      </c>
      <c r="N29" s="21">
        <f t="shared" si="10"/>
        <v>21</v>
      </c>
      <c r="O29" s="34" t="str">
        <f t="shared" si="2"/>
        <v>IMPORTANTE</v>
      </c>
      <c r="P29" s="24" t="s">
        <v>71</v>
      </c>
      <c r="Q29" s="21" t="s">
        <v>29</v>
      </c>
      <c r="R29" s="21" t="s">
        <v>29</v>
      </c>
      <c r="S29" s="21" t="s">
        <v>29</v>
      </c>
      <c r="T29" s="21" t="s">
        <v>152</v>
      </c>
      <c r="U29" s="21" t="s">
        <v>153</v>
      </c>
      <c r="V29" s="23">
        <v>1</v>
      </c>
      <c r="W29" s="21">
        <v>1</v>
      </c>
      <c r="X29" s="21">
        <v>1</v>
      </c>
      <c r="Y29" s="23">
        <v>3</v>
      </c>
      <c r="Z29" s="23">
        <f t="shared" si="3"/>
        <v>6</v>
      </c>
      <c r="AA29" s="21">
        <v>2</v>
      </c>
      <c r="AB29" s="23">
        <f t="shared" si="11"/>
        <v>12</v>
      </c>
      <c r="AC29" s="41" t="str">
        <f t="shared" si="5"/>
        <v>MODERADO</v>
      </c>
    </row>
    <row r="30" spans="1:29" ht="150" customHeight="1" x14ac:dyDescent="0.35">
      <c r="A30" s="136"/>
      <c r="B30" s="21">
        <v>506</v>
      </c>
      <c r="C30" s="21" t="str">
        <f>IFERROR(VLOOKUP(B30,[4]PELIGROS!$B$7:$D$130,2,FALSE),"")</f>
        <v>Energía eléctrica</v>
      </c>
      <c r="D30" s="21" t="s">
        <v>149</v>
      </c>
      <c r="E30" s="137"/>
      <c r="F30" s="22" t="s">
        <v>150</v>
      </c>
      <c r="G30" s="23" t="s">
        <v>79</v>
      </c>
      <c r="H30" s="23">
        <v>1</v>
      </c>
      <c r="I30" s="23">
        <v>2</v>
      </c>
      <c r="J30" s="23">
        <v>2</v>
      </c>
      <c r="K30" s="23">
        <v>3</v>
      </c>
      <c r="L30" s="23">
        <f t="shared" si="0"/>
        <v>8</v>
      </c>
      <c r="M30" s="23">
        <v>3</v>
      </c>
      <c r="N30" s="21">
        <f t="shared" si="10"/>
        <v>24</v>
      </c>
      <c r="O30" s="34" t="str">
        <f t="shared" si="2"/>
        <v>IMPORTANTE</v>
      </c>
      <c r="P30" s="24" t="s">
        <v>71</v>
      </c>
      <c r="Q30" s="21" t="s">
        <v>29</v>
      </c>
      <c r="R30" s="21" t="s">
        <v>29</v>
      </c>
      <c r="S30" s="27" t="s">
        <v>25</v>
      </c>
      <c r="T30" s="21" t="s">
        <v>152</v>
      </c>
      <c r="U30" s="21" t="s">
        <v>153</v>
      </c>
      <c r="V30" s="23">
        <v>1</v>
      </c>
      <c r="W30" s="21">
        <v>1</v>
      </c>
      <c r="X30" s="21">
        <v>1</v>
      </c>
      <c r="Y30" s="23">
        <v>3</v>
      </c>
      <c r="Z30" s="23">
        <f t="shared" si="3"/>
        <v>6</v>
      </c>
      <c r="AA30" s="21">
        <v>2</v>
      </c>
      <c r="AB30" s="23">
        <f t="shared" si="11"/>
        <v>12</v>
      </c>
      <c r="AC30" s="41" t="str">
        <f t="shared" si="5"/>
        <v>MODERADO</v>
      </c>
    </row>
    <row r="31" spans="1:29" ht="151.5" customHeight="1" x14ac:dyDescent="0.35">
      <c r="A31" s="136"/>
      <c r="B31" s="21">
        <v>601</v>
      </c>
      <c r="C31" s="21" t="str">
        <f>IFERROR(VLOOKUP(B31,[4]PELIGROS!$B$7:$D$130,2,FALSE),"")</f>
        <v>Arco eléctrico</v>
      </c>
      <c r="D31" s="21" t="str">
        <f>IFERROR(VLOOKUP(B31,[4]PELIGROS!$B$7:$D$130,3,FALSE),"")</f>
        <v>Exposición a arco eléctrico, lesiones a la vista, qumaduras</v>
      </c>
      <c r="E31" s="137"/>
      <c r="F31" s="28" t="s">
        <v>105</v>
      </c>
      <c r="G31" s="21" t="s">
        <v>79</v>
      </c>
      <c r="H31" s="23">
        <v>1</v>
      </c>
      <c r="I31" s="21">
        <v>2</v>
      </c>
      <c r="J31" s="21">
        <v>2</v>
      </c>
      <c r="K31" s="23">
        <v>3</v>
      </c>
      <c r="L31" s="23">
        <f t="shared" si="0"/>
        <v>8</v>
      </c>
      <c r="M31" s="21">
        <v>3</v>
      </c>
      <c r="N31" s="21">
        <f t="shared" si="10"/>
        <v>24</v>
      </c>
      <c r="O31" s="34" t="str">
        <f t="shared" si="2"/>
        <v>IMPORTANTE</v>
      </c>
      <c r="P31" s="24" t="s">
        <v>74</v>
      </c>
      <c r="Q31" s="21" t="s">
        <v>29</v>
      </c>
      <c r="R31" s="21" t="s">
        <v>29</v>
      </c>
      <c r="S31" s="21" t="s">
        <v>29</v>
      </c>
      <c r="T31" s="21" t="s">
        <v>128</v>
      </c>
      <c r="U31" s="21" t="s">
        <v>153</v>
      </c>
      <c r="V31" s="23">
        <v>1</v>
      </c>
      <c r="W31" s="21">
        <v>1</v>
      </c>
      <c r="X31" s="21">
        <v>1</v>
      </c>
      <c r="Y31" s="23">
        <v>3</v>
      </c>
      <c r="Z31" s="23">
        <f t="shared" si="3"/>
        <v>6</v>
      </c>
      <c r="AA31" s="21">
        <v>2</v>
      </c>
      <c r="AB31" s="23">
        <f t="shared" si="11"/>
        <v>12</v>
      </c>
      <c r="AC31" s="41" t="str">
        <f t="shared" si="5"/>
        <v>MODERADO</v>
      </c>
    </row>
    <row r="32" spans="1:29" ht="131.5" customHeight="1" x14ac:dyDescent="0.35">
      <c r="A32" s="136"/>
      <c r="B32" s="21">
        <v>604</v>
      </c>
      <c r="C32" s="21" t="str">
        <f>IFERROR(VLOOKUP(B32,[4]PELIGROS!$B$7:$D$130,2,FALSE),"")</f>
        <v>Radiación UV</v>
      </c>
      <c r="D32" s="21" t="str">
        <f>IFERROR(VLOOKUP(B32,[4]PELIGROS!$B$7:$D$130,3,FALSE),"")</f>
        <v>Exposición a radiación UV, enfermedades de la piel, lesiones a la vista</v>
      </c>
      <c r="E32" s="137"/>
      <c r="F32" s="22" t="s">
        <v>106</v>
      </c>
      <c r="G32" s="23" t="s">
        <v>108</v>
      </c>
      <c r="H32" s="23">
        <v>1</v>
      </c>
      <c r="I32" s="23">
        <v>2</v>
      </c>
      <c r="J32" s="23">
        <v>2</v>
      </c>
      <c r="K32" s="23">
        <v>3</v>
      </c>
      <c r="L32" s="23">
        <f t="shared" si="0"/>
        <v>8</v>
      </c>
      <c r="M32" s="23">
        <v>3</v>
      </c>
      <c r="N32" s="21">
        <f t="shared" si="10"/>
        <v>24</v>
      </c>
      <c r="O32" s="34" t="str">
        <f t="shared" si="2"/>
        <v>IMPORTANTE</v>
      </c>
      <c r="P32" s="24" t="s">
        <v>71</v>
      </c>
      <c r="Q32" s="21" t="s">
        <v>29</v>
      </c>
      <c r="R32" s="21" t="s">
        <v>29</v>
      </c>
      <c r="S32" s="21" t="s">
        <v>29</v>
      </c>
      <c r="T32" s="21" t="s">
        <v>147</v>
      </c>
      <c r="U32" s="21" t="s">
        <v>165</v>
      </c>
      <c r="V32" s="23">
        <v>1</v>
      </c>
      <c r="W32" s="23">
        <v>1</v>
      </c>
      <c r="X32" s="23">
        <v>1</v>
      </c>
      <c r="Y32" s="23">
        <v>3</v>
      </c>
      <c r="Z32" s="23">
        <f t="shared" si="3"/>
        <v>6</v>
      </c>
      <c r="AA32" s="23">
        <v>2</v>
      </c>
      <c r="AB32" s="23">
        <f t="shared" si="11"/>
        <v>12</v>
      </c>
      <c r="AC32" s="41" t="str">
        <f t="shared" si="5"/>
        <v>MODERADO</v>
      </c>
    </row>
    <row r="33" spans="1:29" ht="235.5" customHeight="1" x14ac:dyDescent="0.35">
      <c r="A33" s="136"/>
      <c r="B33" s="21">
        <v>605</v>
      </c>
      <c r="C33" s="21" t="str">
        <f>IFERROR(VLOOKUP(B33,[4]PELIGROS!$B$7:$D$130,2,FALSE),"")</f>
        <v>Radiación IR</v>
      </c>
      <c r="D33" s="21" t="str">
        <f>IFERROR(VLOOKUP(B33,[4]PELIGROS!$B$7:$D$130,3,FALSE),"")</f>
        <v>Exposición a radiación IR, daños al sistema hematopoyético, aparato digestivo, piel, sistema reproductor, ojos, sistema cardiovascular, urinario, nervioso central e hígado.</v>
      </c>
      <c r="E33" s="137"/>
      <c r="F33" s="22" t="s">
        <v>106</v>
      </c>
      <c r="G33" s="23" t="s">
        <v>79</v>
      </c>
      <c r="H33" s="23">
        <v>1</v>
      </c>
      <c r="I33" s="23">
        <v>2</v>
      </c>
      <c r="J33" s="23">
        <v>2</v>
      </c>
      <c r="K33" s="23">
        <v>3</v>
      </c>
      <c r="L33" s="23">
        <f t="shared" si="0"/>
        <v>8</v>
      </c>
      <c r="M33" s="23">
        <v>3</v>
      </c>
      <c r="N33" s="21">
        <f t="shared" si="10"/>
        <v>24</v>
      </c>
      <c r="O33" s="34" t="str">
        <f t="shared" si="2"/>
        <v>IMPORTANTE</v>
      </c>
      <c r="P33" s="24" t="s">
        <v>71</v>
      </c>
      <c r="Q33" s="21" t="s">
        <v>29</v>
      </c>
      <c r="R33" s="21" t="s">
        <v>29</v>
      </c>
      <c r="S33" s="21" t="s">
        <v>27</v>
      </c>
      <c r="T33" s="21" t="s">
        <v>128</v>
      </c>
      <c r="U33" s="21" t="s">
        <v>153</v>
      </c>
      <c r="V33" s="23">
        <v>1</v>
      </c>
      <c r="W33" s="23">
        <v>1</v>
      </c>
      <c r="X33" s="23">
        <v>1</v>
      </c>
      <c r="Y33" s="23">
        <v>3</v>
      </c>
      <c r="Z33" s="23">
        <f t="shared" si="3"/>
        <v>6</v>
      </c>
      <c r="AA33" s="23">
        <v>2</v>
      </c>
      <c r="AB33" s="23">
        <f t="shared" si="11"/>
        <v>12</v>
      </c>
      <c r="AC33" s="41" t="str">
        <f t="shared" si="5"/>
        <v>MODERADO</v>
      </c>
    </row>
    <row r="34" spans="1:29" ht="120" x14ac:dyDescent="0.35">
      <c r="A34" s="136"/>
      <c r="B34" s="21">
        <v>800</v>
      </c>
      <c r="C34" s="21" t="str">
        <f>IFERROR(VLOOKUP(B34,[4]PELIGROS!$B$7:$D$130,2,FALSE),"")</f>
        <v>Ruido debido a máquinas o equipos</v>
      </c>
      <c r="D34" s="21" t="str">
        <f>IFERROR(VLOOKUP(B34,[4]PELIGROS!$B$7:$D$130,3,FALSE),"")</f>
        <v>Exposición continua al ruido, hipoacusia, tensión muscular, estrés, falta de concentración.</v>
      </c>
      <c r="E34" s="137"/>
      <c r="F34" s="26" t="s">
        <v>106</v>
      </c>
      <c r="G34" s="25" t="s">
        <v>108</v>
      </c>
      <c r="H34" s="23">
        <v>1</v>
      </c>
      <c r="I34" s="25">
        <v>2</v>
      </c>
      <c r="J34" s="25">
        <v>2</v>
      </c>
      <c r="K34" s="23">
        <v>3</v>
      </c>
      <c r="L34" s="23">
        <f t="shared" si="0"/>
        <v>8</v>
      </c>
      <c r="M34" s="25">
        <v>3</v>
      </c>
      <c r="N34" s="21">
        <f t="shared" si="10"/>
        <v>24</v>
      </c>
      <c r="O34" s="34" t="str">
        <f t="shared" si="2"/>
        <v>IMPORTANTE</v>
      </c>
      <c r="P34" s="24" t="s">
        <v>72</v>
      </c>
      <c r="Q34" s="21" t="s">
        <v>29</v>
      </c>
      <c r="R34" s="21" t="s">
        <v>29</v>
      </c>
      <c r="S34" s="21" t="s">
        <v>29</v>
      </c>
      <c r="T34" s="21" t="s">
        <v>128</v>
      </c>
      <c r="U34" s="21" t="s">
        <v>161</v>
      </c>
      <c r="V34" s="23">
        <v>1</v>
      </c>
      <c r="W34" s="23">
        <v>1</v>
      </c>
      <c r="X34" s="23">
        <v>1</v>
      </c>
      <c r="Y34" s="23">
        <v>3</v>
      </c>
      <c r="Z34" s="23">
        <f t="shared" si="3"/>
        <v>6</v>
      </c>
      <c r="AA34" s="23">
        <v>1</v>
      </c>
      <c r="AB34" s="23">
        <f t="shared" si="11"/>
        <v>6</v>
      </c>
      <c r="AC34" s="40" t="str">
        <f t="shared" si="5"/>
        <v>TOLERABLE</v>
      </c>
    </row>
    <row r="35" spans="1:29" ht="400" x14ac:dyDescent="0.35">
      <c r="A35" s="136"/>
      <c r="B35" s="21">
        <v>908</v>
      </c>
      <c r="C35" s="21" t="str">
        <f>IFERROR(VLOOKUP(B35,[4]PELIGROS!$B$7:$D$130,2,FALSE),"")</f>
        <v>Virus SARS-CoV-2 (Virus que produce la enfermedad COVID-19)</v>
      </c>
      <c r="D35" s="21" t="str">
        <f>IFERROR(VLOOKUP(B35,[4]PELIGROS!$B$7:$D$130,3,FALSE),"")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5" s="137"/>
      <c r="F35" s="22" t="s">
        <v>111</v>
      </c>
      <c r="G35" s="23" t="s">
        <v>108</v>
      </c>
      <c r="H35" s="49">
        <v>1</v>
      </c>
      <c r="I35" s="49">
        <v>1</v>
      </c>
      <c r="J35" s="49">
        <v>1</v>
      </c>
      <c r="K35" s="50">
        <v>3</v>
      </c>
      <c r="L35" s="50">
        <f t="shared" si="0"/>
        <v>6</v>
      </c>
      <c r="M35" s="49">
        <v>2</v>
      </c>
      <c r="N35" s="49">
        <f t="shared" si="10"/>
        <v>12</v>
      </c>
      <c r="O35" s="35" t="str">
        <f t="shared" si="2"/>
        <v>MODERADO</v>
      </c>
      <c r="P35" s="51" t="s">
        <v>157</v>
      </c>
      <c r="Q35" s="21" t="s">
        <v>29</v>
      </c>
      <c r="R35" s="21" t="s">
        <v>29</v>
      </c>
      <c r="S35" s="21" t="s">
        <v>29</v>
      </c>
      <c r="T35" s="52" t="s">
        <v>158</v>
      </c>
      <c r="U35" s="21" t="s">
        <v>29</v>
      </c>
      <c r="V35" s="49">
        <v>1</v>
      </c>
      <c r="W35" s="49">
        <v>1</v>
      </c>
      <c r="X35" s="49">
        <v>1</v>
      </c>
      <c r="Y35" s="49">
        <v>1</v>
      </c>
      <c r="Z35" s="49">
        <f t="shared" si="3"/>
        <v>4</v>
      </c>
      <c r="AA35" s="49">
        <v>2</v>
      </c>
      <c r="AB35" s="49">
        <f t="shared" si="11"/>
        <v>8</v>
      </c>
      <c r="AC35" s="40" t="str">
        <f t="shared" si="5"/>
        <v>TOLERABLE</v>
      </c>
    </row>
    <row r="36" spans="1:29" ht="180" customHeight="1" x14ac:dyDescent="0.35">
      <c r="A36" s="136"/>
      <c r="B36" s="21">
        <v>1004</v>
      </c>
      <c r="C36" s="21" t="str">
        <f>IFERROR(VLOOKUP(B36,[4]PELIGROS!$B$7:$D$130,2,FALSE),"")</f>
        <v>Movimientos bruscos</v>
      </c>
      <c r="D36" s="21" t="str">
        <f>IFERROR(VLOOKUP(B36,[4]PELIGROS!$B$7:$D$130,3,FALSE),"")</f>
        <v>Estirones, lesiones musculares</v>
      </c>
      <c r="E36" s="137"/>
      <c r="F36" s="22" t="s">
        <v>110</v>
      </c>
      <c r="G36" s="23" t="s">
        <v>108</v>
      </c>
      <c r="H36" s="23">
        <v>1</v>
      </c>
      <c r="I36" s="21">
        <v>2</v>
      </c>
      <c r="J36" s="21">
        <v>2</v>
      </c>
      <c r="K36" s="23">
        <v>3</v>
      </c>
      <c r="L36" s="23">
        <f t="shared" si="0"/>
        <v>8</v>
      </c>
      <c r="M36" s="21">
        <v>2</v>
      </c>
      <c r="N36" s="21">
        <f t="shared" si="10"/>
        <v>16</v>
      </c>
      <c r="O36" s="35" t="str">
        <f t="shared" si="2"/>
        <v>MODERADO</v>
      </c>
      <c r="P36" s="24" t="s">
        <v>73</v>
      </c>
      <c r="Q36" s="21" t="s">
        <v>29</v>
      </c>
      <c r="R36" s="21" t="s">
        <v>29</v>
      </c>
      <c r="S36" s="21" t="s">
        <v>29</v>
      </c>
      <c r="T36" s="21" t="s">
        <v>128</v>
      </c>
      <c r="U36" s="21" t="s">
        <v>29</v>
      </c>
      <c r="V36" s="23">
        <v>1</v>
      </c>
      <c r="W36" s="21">
        <v>1</v>
      </c>
      <c r="X36" s="21">
        <v>1</v>
      </c>
      <c r="Y36" s="23">
        <v>3</v>
      </c>
      <c r="Z36" s="23">
        <f t="shared" si="3"/>
        <v>6</v>
      </c>
      <c r="AA36" s="21">
        <v>1</v>
      </c>
      <c r="AB36" s="23">
        <f t="shared" si="11"/>
        <v>6</v>
      </c>
      <c r="AC36" s="40" t="str">
        <f t="shared" si="5"/>
        <v>TOLERABLE</v>
      </c>
    </row>
    <row r="37" spans="1:29" ht="180" customHeight="1" x14ac:dyDescent="0.35">
      <c r="A37" s="136"/>
      <c r="B37" s="21">
        <v>507</v>
      </c>
      <c r="C37" s="21" t="s">
        <v>181</v>
      </c>
      <c r="D37" s="21" t="s">
        <v>178</v>
      </c>
      <c r="E37" s="137"/>
      <c r="F37" s="22" t="s">
        <v>78</v>
      </c>
      <c r="G37" s="23" t="s">
        <v>108</v>
      </c>
      <c r="H37" s="23">
        <v>1</v>
      </c>
      <c r="I37" s="23">
        <v>2</v>
      </c>
      <c r="J37" s="23">
        <v>2</v>
      </c>
      <c r="K37" s="23">
        <v>3</v>
      </c>
      <c r="L37" s="23">
        <f t="shared" ref="L37" si="12">H37+I37+J37+K37</f>
        <v>8</v>
      </c>
      <c r="M37" s="23">
        <v>2</v>
      </c>
      <c r="N37" s="21">
        <f t="shared" si="10"/>
        <v>16</v>
      </c>
      <c r="O37" s="35" t="str">
        <f t="shared" ref="O37" si="13">IF(N37&gt;=25,"INTOLERABLE",IF(N37&gt;=17,"IMPORTANTE",IF(N37&gt;=9,"MODERADO",IF(N37&gt;=5,"TOLERABLE","TRIVIAL"))))</f>
        <v>MODERADO</v>
      </c>
      <c r="P37" s="24" t="s">
        <v>73</v>
      </c>
      <c r="Q37" s="21" t="s">
        <v>29</v>
      </c>
      <c r="R37" s="21" t="s">
        <v>29</v>
      </c>
      <c r="S37" s="21" t="s">
        <v>29</v>
      </c>
      <c r="T37" s="21" t="s">
        <v>180</v>
      </c>
      <c r="U37" s="21" t="s">
        <v>179</v>
      </c>
      <c r="V37" s="23">
        <v>1</v>
      </c>
      <c r="W37" s="23">
        <v>1</v>
      </c>
      <c r="X37" s="23">
        <v>1</v>
      </c>
      <c r="Y37" s="23">
        <v>3</v>
      </c>
      <c r="Z37" s="23">
        <f t="shared" ref="Z37" si="14">V37+W37+X37+Y37</f>
        <v>6</v>
      </c>
      <c r="AA37" s="23">
        <v>1</v>
      </c>
      <c r="AB37" s="23">
        <f t="shared" si="11"/>
        <v>6</v>
      </c>
      <c r="AC37" s="40" t="str">
        <f t="shared" ref="AC37" si="15">IF(AB37&gt;=25,"INTOLERABLE",IF(AB37&gt;=17,"IMPORTANTE",IF(AB37&gt;=9,"MODERADO",IF(AB37&gt;=5,"TOLERABLE","TRIVIAL"))))</f>
        <v>TOLERABLE</v>
      </c>
    </row>
    <row r="38" spans="1:29" ht="183.75" customHeight="1" x14ac:dyDescent="0.35">
      <c r="A38" s="136"/>
      <c r="B38" s="21">
        <v>1010</v>
      </c>
      <c r="C38" s="21" t="str">
        <f>IFERROR(VLOOKUP(B38,[4]PELIGROS!$B$7:$D$130,2,FALSE),"")</f>
        <v>Trabajos de Pie</v>
      </c>
      <c r="D38" s="21" t="str">
        <f>IFERROR(VLOOKUP(B38,[4]PELIGROS!$B$7:$D$130,3,FALSE),"")</f>
        <v xml:space="preserve">Trabajos de pie con tiempo prolongados, fatiga y tensión muscular, várices, daños en los tendones y ligamentos </v>
      </c>
      <c r="E38" s="137"/>
      <c r="F38" s="28" t="s">
        <v>110</v>
      </c>
      <c r="G38" s="21" t="s">
        <v>108</v>
      </c>
      <c r="H38" s="23">
        <v>1</v>
      </c>
      <c r="I38" s="21">
        <v>2</v>
      </c>
      <c r="J38" s="21">
        <v>2</v>
      </c>
      <c r="K38" s="23">
        <v>3</v>
      </c>
      <c r="L38" s="23">
        <f t="shared" si="0"/>
        <v>8</v>
      </c>
      <c r="M38" s="21">
        <v>2</v>
      </c>
      <c r="N38" s="21">
        <f t="shared" si="10"/>
        <v>16</v>
      </c>
      <c r="O38" s="35" t="str">
        <f t="shared" si="2"/>
        <v>MODERADO</v>
      </c>
      <c r="P38" s="24" t="s">
        <v>73</v>
      </c>
      <c r="Q38" s="21" t="s">
        <v>29</v>
      </c>
      <c r="R38" s="21" t="s">
        <v>29</v>
      </c>
      <c r="S38" s="21" t="s">
        <v>29</v>
      </c>
      <c r="T38" s="21" t="s">
        <v>128</v>
      </c>
      <c r="U38" s="21" t="s">
        <v>29</v>
      </c>
      <c r="V38" s="23">
        <v>1</v>
      </c>
      <c r="W38" s="21">
        <v>1</v>
      </c>
      <c r="X38" s="21">
        <v>1</v>
      </c>
      <c r="Y38" s="23">
        <v>3</v>
      </c>
      <c r="Z38" s="23">
        <f t="shared" si="3"/>
        <v>6</v>
      </c>
      <c r="AA38" s="21">
        <v>1</v>
      </c>
      <c r="AB38" s="23">
        <f t="shared" si="11"/>
        <v>6</v>
      </c>
      <c r="AC38" s="40" t="str">
        <f t="shared" si="5"/>
        <v>TOLERABLE</v>
      </c>
    </row>
    <row r="39" spans="1:29" ht="133.5" customHeight="1" x14ac:dyDescent="0.35">
      <c r="A39" s="138" t="s">
        <v>146</v>
      </c>
      <c r="B39" s="21">
        <v>101</v>
      </c>
      <c r="C39" s="21" t="str">
        <f>IFERROR(VLOOKUP(B39,[4]PELIGROS!$B$7:$D$130,2,FALSE),"")</f>
        <v>Objetos en el Suelo</v>
      </c>
      <c r="D39" s="21" t="str">
        <f>IFERROR(VLOOKUP(B39,[4]PELIGROS!$B$7:$D$130,3,FALSE),"")</f>
        <v>Caída al mismo nivel, tropesones, golpes, rasmilladuras, daño a la salud</v>
      </c>
      <c r="E39" s="123" t="s">
        <v>77</v>
      </c>
      <c r="F39" s="22" t="s">
        <v>107</v>
      </c>
      <c r="G39" s="23" t="s">
        <v>79</v>
      </c>
      <c r="H39" s="23">
        <v>1</v>
      </c>
      <c r="I39" s="23">
        <v>1</v>
      </c>
      <c r="J39" s="23">
        <v>2</v>
      </c>
      <c r="K39" s="23">
        <v>3</v>
      </c>
      <c r="L39" s="23">
        <f t="shared" ref="L39:L59" si="16">H39+I39+J39+K39</f>
        <v>7</v>
      </c>
      <c r="M39" s="23">
        <v>1</v>
      </c>
      <c r="N39" s="21">
        <f t="shared" si="10"/>
        <v>7</v>
      </c>
      <c r="O39" s="36" t="str">
        <f t="shared" si="2"/>
        <v>TOLERABLE</v>
      </c>
      <c r="P39" s="24" t="s">
        <v>71</v>
      </c>
      <c r="Q39" s="21" t="s">
        <v>29</v>
      </c>
      <c r="R39" s="21" t="s">
        <v>29</v>
      </c>
      <c r="S39" s="21" t="s">
        <v>29</v>
      </c>
      <c r="T39" s="21" t="s">
        <v>129</v>
      </c>
      <c r="U39" s="21" t="s">
        <v>29</v>
      </c>
      <c r="V39" s="23">
        <v>1</v>
      </c>
      <c r="W39" s="23">
        <v>1</v>
      </c>
      <c r="X39" s="23">
        <v>1</v>
      </c>
      <c r="Y39" s="23">
        <v>3</v>
      </c>
      <c r="Z39" s="23">
        <f t="shared" ref="Z39:Z59" si="17">V39+W39+X39+Y39</f>
        <v>6</v>
      </c>
      <c r="AA39" s="23">
        <v>1</v>
      </c>
      <c r="AB39" s="23">
        <f t="shared" si="11"/>
        <v>6</v>
      </c>
      <c r="AC39" s="40" t="str">
        <f t="shared" si="5"/>
        <v>TOLERABLE</v>
      </c>
    </row>
    <row r="40" spans="1:29" ht="140" x14ac:dyDescent="0.35">
      <c r="A40" s="139"/>
      <c r="B40" s="21">
        <v>303</v>
      </c>
      <c r="C40" s="21" t="s">
        <v>151</v>
      </c>
      <c r="D40" s="21" t="str">
        <f>IFERROR(VLOOKUP(B40,[4]PELIGROS!$B$7:$D$130,3,FALSE),"")</f>
        <v>Contacto con herramientas/equipos eléctricos en movimiento, electrización (quemaduras),  electrocución (muerte), incendios</v>
      </c>
      <c r="E40" s="137"/>
      <c r="F40" s="28" t="s">
        <v>109</v>
      </c>
      <c r="G40" s="21" t="s">
        <v>79</v>
      </c>
      <c r="H40" s="23">
        <v>1</v>
      </c>
      <c r="I40" s="21">
        <v>1</v>
      </c>
      <c r="J40" s="21">
        <v>2</v>
      </c>
      <c r="K40" s="23">
        <v>3</v>
      </c>
      <c r="L40" s="23">
        <f t="shared" si="16"/>
        <v>7</v>
      </c>
      <c r="M40" s="21">
        <v>3</v>
      </c>
      <c r="N40" s="21">
        <f t="shared" si="10"/>
        <v>21</v>
      </c>
      <c r="O40" s="34" t="str">
        <f t="shared" ref="O40:O59" si="18">IF(N40&gt;=25,"INTOLERABLE",IF(N40&gt;=17,"IMPORTANTE",IF(N40&gt;=9,"MODERADO",IF(N40&gt;=5,"TOLERABLE","TRIVIAL"))))</f>
        <v>IMPORTANTE</v>
      </c>
      <c r="P40" s="24" t="s">
        <v>71</v>
      </c>
      <c r="Q40" s="21" t="s">
        <v>29</v>
      </c>
      <c r="R40" s="21" t="s">
        <v>29</v>
      </c>
      <c r="S40" s="27" t="s">
        <v>25</v>
      </c>
      <c r="T40" s="21" t="s">
        <v>152</v>
      </c>
      <c r="U40" s="21" t="s">
        <v>153</v>
      </c>
      <c r="V40" s="23">
        <v>1</v>
      </c>
      <c r="W40" s="21">
        <v>1</v>
      </c>
      <c r="X40" s="21">
        <v>1</v>
      </c>
      <c r="Y40" s="23">
        <v>3</v>
      </c>
      <c r="Z40" s="23">
        <f t="shared" si="17"/>
        <v>6</v>
      </c>
      <c r="AA40" s="21">
        <v>2</v>
      </c>
      <c r="AB40" s="23">
        <f t="shared" si="11"/>
        <v>12</v>
      </c>
      <c r="AC40" s="41" t="str">
        <f t="shared" ref="AC40:AC59" si="19">IF(AB40&gt;=25,"INTOLERABLE",IF(AB40&gt;=17,"IMPORTANTE",IF(AB40&gt;=9,"MODERADO",IF(AB40&gt;=5,"TOLERABLE","TRIVIAL"))))</f>
        <v>MODERADO</v>
      </c>
    </row>
    <row r="41" spans="1:29" ht="98" customHeight="1" x14ac:dyDescent="0.35">
      <c r="A41" s="139"/>
      <c r="B41" s="21">
        <v>507</v>
      </c>
      <c r="C41" s="21" t="s">
        <v>181</v>
      </c>
      <c r="D41" s="21" t="s">
        <v>178</v>
      </c>
      <c r="E41" s="137"/>
      <c r="F41" s="22" t="s">
        <v>78</v>
      </c>
      <c r="G41" s="23" t="s">
        <v>108</v>
      </c>
      <c r="H41" s="23">
        <v>1</v>
      </c>
      <c r="I41" s="23">
        <v>2</v>
      </c>
      <c r="J41" s="23">
        <v>2</v>
      </c>
      <c r="K41" s="23">
        <v>3</v>
      </c>
      <c r="L41" s="23">
        <f t="shared" si="16"/>
        <v>8</v>
      </c>
      <c r="M41" s="23">
        <v>2</v>
      </c>
      <c r="N41" s="21">
        <f t="shared" si="10"/>
        <v>16</v>
      </c>
      <c r="O41" s="35" t="str">
        <f t="shared" si="18"/>
        <v>MODERADO</v>
      </c>
      <c r="P41" s="24" t="s">
        <v>73</v>
      </c>
      <c r="Q41" s="21" t="s">
        <v>29</v>
      </c>
      <c r="R41" s="21" t="s">
        <v>29</v>
      </c>
      <c r="S41" s="21" t="s">
        <v>29</v>
      </c>
      <c r="T41" s="21" t="s">
        <v>180</v>
      </c>
      <c r="U41" s="21" t="s">
        <v>179</v>
      </c>
      <c r="V41" s="23">
        <v>1</v>
      </c>
      <c r="W41" s="23">
        <v>1</v>
      </c>
      <c r="X41" s="23">
        <v>1</v>
      </c>
      <c r="Y41" s="23">
        <v>3</v>
      </c>
      <c r="Z41" s="23">
        <f t="shared" si="17"/>
        <v>6</v>
      </c>
      <c r="AA41" s="23">
        <v>1</v>
      </c>
      <c r="AB41" s="23">
        <f t="shared" si="11"/>
        <v>6</v>
      </c>
      <c r="AC41" s="40" t="str">
        <f t="shared" si="19"/>
        <v>TOLERABLE</v>
      </c>
    </row>
    <row r="42" spans="1:29" ht="127.5" customHeight="1" x14ac:dyDescent="0.35">
      <c r="A42" s="139"/>
      <c r="B42" s="21">
        <v>310</v>
      </c>
      <c r="C42" s="21" t="str">
        <f>IFERROR(VLOOKUP(B42,[4]PELIGROS!$B$7:$D$130,2,FALSE),"")</f>
        <v>Objetos o superficies cortantes</v>
      </c>
      <c r="D42" s="21" t="str">
        <f>IFERROR(VLOOKUP(B42,[4]PELIGROS!$B$7:$D$130,3,FALSE),"")</f>
        <v>Contacto con objetos o superficies contantes, cortes.</v>
      </c>
      <c r="E42" s="137"/>
      <c r="F42" s="22" t="s">
        <v>107</v>
      </c>
      <c r="G42" s="23" t="s">
        <v>79</v>
      </c>
      <c r="H42" s="23">
        <v>1</v>
      </c>
      <c r="I42" s="21">
        <v>2</v>
      </c>
      <c r="J42" s="21">
        <v>2</v>
      </c>
      <c r="K42" s="23">
        <v>3</v>
      </c>
      <c r="L42" s="23">
        <f t="shared" si="16"/>
        <v>8</v>
      </c>
      <c r="M42" s="21">
        <v>2</v>
      </c>
      <c r="N42" s="21">
        <f t="shared" si="10"/>
        <v>16</v>
      </c>
      <c r="O42" s="35" t="str">
        <f t="shared" si="18"/>
        <v>MODERADO</v>
      </c>
      <c r="P42" s="24" t="s">
        <v>74</v>
      </c>
      <c r="Q42" s="21" t="s">
        <v>29</v>
      </c>
      <c r="R42" s="21" t="s">
        <v>29</v>
      </c>
      <c r="S42" s="21" t="s">
        <v>29</v>
      </c>
      <c r="T42" s="21" t="s">
        <v>129</v>
      </c>
      <c r="U42" s="21" t="s">
        <v>165</v>
      </c>
      <c r="V42" s="23">
        <v>1</v>
      </c>
      <c r="W42" s="21">
        <v>1</v>
      </c>
      <c r="X42" s="21">
        <v>1</v>
      </c>
      <c r="Y42" s="23">
        <v>3</v>
      </c>
      <c r="Z42" s="23">
        <f t="shared" si="17"/>
        <v>6</v>
      </c>
      <c r="AA42" s="21">
        <v>1</v>
      </c>
      <c r="AB42" s="23">
        <f t="shared" si="11"/>
        <v>6</v>
      </c>
      <c r="AC42" s="40" t="str">
        <f t="shared" si="19"/>
        <v>TOLERABLE</v>
      </c>
    </row>
    <row r="43" spans="1:29" ht="150" customHeight="1" x14ac:dyDescent="0.35">
      <c r="A43" s="139"/>
      <c r="B43" s="21">
        <v>503</v>
      </c>
      <c r="C43" s="21" t="str">
        <f>IFERROR(VLOOKUP(B43,[4]PELIGROS!$B$7:$D$130,2,FALSE),"")</f>
        <v>Uso de herramientas eléctricas</v>
      </c>
      <c r="D43" s="21" t="str">
        <f>IFERROR(VLOOKUP(B43,[4]PELIGROS!$B$7:$D$130,3,FALSE),"")</f>
        <v>Contacto con energía eléctrica en baja tensión, electrización, incendio</v>
      </c>
      <c r="E43" s="137"/>
      <c r="F43" s="22" t="s">
        <v>109</v>
      </c>
      <c r="G43" s="23" t="s">
        <v>79</v>
      </c>
      <c r="H43" s="23">
        <v>1</v>
      </c>
      <c r="I43" s="21">
        <v>1</v>
      </c>
      <c r="J43" s="21">
        <v>2</v>
      </c>
      <c r="K43" s="23">
        <v>3</v>
      </c>
      <c r="L43" s="23">
        <f t="shared" si="16"/>
        <v>7</v>
      </c>
      <c r="M43" s="21">
        <v>3</v>
      </c>
      <c r="N43" s="21">
        <f t="shared" si="10"/>
        <v>21</v>
      </c>
      <c r="O43" s="34" t="str">
        <f t="shared" si="18"/>
        <v>IMPORTANTE</v>
      </c>
      <c r="P43" s="24" t="s">
        <v>71</v>
      </c>
      <c r="Q43" s="21" t="s">
        <v>29</v>
      </c>
      <c r="R43" s="21" t="s">
        <v>29</v>
      </c>
      <c r="S43" s="21" t="s">
        <v>29</v>
      </c>
      <c r="T43" s="21" t="s">
        <v>152</v>
      </c>
      <c r="U43" s="21" t="s">
        <v>153</v>
      </c>
      <c r="V43" s="23">
        <v>1</v>
      </c>
      <c r="W43" s="21">
        <v>1</v>
      </c>
      <c r="X43" s="21">
        <v>1</v>
      </c>
      <c r="Y43" s="23">
        <v>3</v>
      </c>
      <c r="Z43" s="23">
        <f t="shared" si="17"/>
        <v>6</v>
      </c>
      <c r="AA43" s="21">
        <v>2</v>
      </c>
      <c r="AB43" s="23">
        <f t="shared" si="11"/>
        <v>12</v>
      </c>
      <c r="AC43" s="41" t="str">
        <f t="shared" si="19"/>
        <v>MODERADO</v>
      </c>
    </row>
    <row r="44" spans="1:29" ht="157.5" customHeight="1" x14ac:dyDescent="0.35">
      <c r="A44" s="139"/>
      <c r="B44" s="21">
        <v>506</v>
      </c>
      <c r="C44" s="21" t="str">
        <f>IFERROR(VLOOKUP(B44,[4]PELIGROS!$B$7:$D$130,2,FALSE),"")</f>
        <v>Energía eléctrica</v>
      </c>
      <c r="D44" s="21" t="str">
        <f>IFERROR(VLOOKUP(B44,[4]PELIGROS!$B$7:$D$130,3,FALSE),"")</f>
        <v>Contacto con energía eléctrica, electrización, electrocución, incendio.</v>
      </c>
      <c r="E44" s="137"/>
      <c r="F44" s="22" t="s">
        <v>150</v>
      </c>
      <c r="G44" s="23" t="s">
        <v>79</v>
      </c>
      <c r="H44" s="23">
        <v>1</v>
      </c>
      <c r="I44" s="23">
        <v>2</v>
      </c>
      <c r="J44" s="23">
        <v>2</v>
      </c>
      <c r="K44" s="23">
        <v>3</v>
      </c>
      <c r="L44" s="23">
        <f t="shared" si="16"/>
        <v>8</v>
      </c>
      <c r="M44" s="23">
        <v>3</v>
      </c>
      <c r="N44" s="21">
        <f t="shared" si="10"/>
        <v>24</v>
      </c>
      <c r="O44" s="34" t="str">
        <f t="shared" si="18"/>
        <v>IMPORTANTE</v>
      </c>
      <c r="P44" s="24" t="s">
        <v>71</v>
      </c>
      <c r="Q44" s="21" t="s">
        <v>29</v>
      </c>
      <c r="R44" s="21" t="s">
        <v>29</v>
      </c>
      <c r="S44" s="27" t="s">
        <v>25</v>
      </c>
      <c r="T44" s="21" t="s">
        <v>152</v>
      </c>
      <c r="U44" s="21" t="s">
        <v>153</v>
      </c>
      <c r="V44" s="23">
        <v>1</v>
      </c>
      <c r="W44" s="21">
        <v>1</v>
      </c>
      <c r="X44" s="21">
        <v>1</v>
      </c>
      <c r="Y44" s="23">
        <v>3</v>
      </c>
      <c r="Z44" s="23">
        <f t="shared" si="17"/>
        <v>6</v>
      </c>
      <c r="AA44" s="21">
        <v>2</v>
      </c>
      <c r="AB44" s="23">
        <f t="shared" si="11"/>
        <v>12</v>
      </c>
      <c r="AC44" s="41" t="str">
        <f t="shared" si="19"/>
        <v>MODERADO</v>
      </c>
    </row>
    <row r="45" spans="1:29" ht="160" x14ac:dyDescent="0.35">
      <c r="A45" s="139"/>
      <c r="B45" s="21">
        <v>605</v>
      </c>
      <c r="C45" s="21" t="str">
        <f>IFERROR(VLOOKUP(B45,[4]PELIGROS!$B$7:$D$130,2,FALSE),"")</f>
        <v>Radiación IR</v>
      </c>
      <c r="D45" s="21" t="str">
        <f>IFERROR(VLOOKUP(B45,[4]PELIGROS!$B$7:$D$130,3,FALSE),"")</f>
        <v>Exposición a radiación IR, daños al sistema hematopoyético, aparato digestivo, piel, sistema reproductor, ojos, sistema cardiovascular, urinario, nervioso central e hígado.</v>
      </c>
      <c r="E45" s="137"/>
      <c r="F45" s="22" t="s">
        <v>106</v>
      </c>
      <c r="G45" s="23" t="s">
        <v>79</v>
      </c>
      <c r="H45" s="23">
        <v>1</v>
      </c>
      <c r="I45" s="23">
        <v>2</v>
      </c>
      <c r="J45" s="23">
        <v>2</v>
      </c>
      <c r="K45" s="23">
        <v>3</v>
      </c>
      <c r="L45" s="23">
        <f t="shared" si="16"/>
        <v>8</v>
      </c>
      <c r="M45" s="23">
        <v>3</v>
      </c>
      <c r="N45" s="21">
        <f t="shared" si="10"/>
        <v>24</v>
      </c>
      <c r="O45" s="34" t="str">
        <f t="shared" si="18"/>
        <v>IMPORTANTE</v>
      </c>
      <c r="P45" s="24" t="s">
        <v>71</v>
      </c>
      <c r="Q45" s="21" t="s">
        <v>29</v>
      </c>
      <c r="R45" s="21" t="s">
        <v>29</v>
      </c>
      <c r="S45" s="21" t="s">
        <v>27</v>
      </c>
      <c r="T45" s="21" t="s">
        <v>129</v>
      </c>
      <c r="U45" s="21" t="s">
        <v>153</v>
      </c>
      <c r="V45" s="23">
        <v>1</v>
      </c>
      <c r="W45" s="23">
        <v>1</v>
      </c>
      <c r="X45" s="23">
        <v>1</v>
      </c>
      <c r="Y45" s="23">
        <v>3</v>
      </c>
      <c r="Z45" s="23">
        <f t="shared" si="17"/>
        <v>6</v>
      </c>
      <c r="AA45" s="23">
        <v>2</v>
      </c>
      <c r="AB45" s="23">
        <f t="shared" si="11"/>
        <v>12</v>
      </c>
      <c r="AC45" s="41" t="str">
        <f t="shared" si="19"/>
        <v>MODERADO</v>
      </c>
    </row>
    <row r="46" spans="1:29" ht="131.25" customHeight="1" x14ac:dyDescent="0.35">
      <c r="A46" s="139"/>
      <c r="B46" s="21">
        <v>601</v>
      </c>
      <c r="C46" s="21" t="str">
        <f>IFERROR(VLOOKUP(B46,[4]PELIGROS!$B$7:$D$130,2,FALSE),"")</f>
        <v>Arco eléctrico</v>
      </c>
      <c r="D46" s="21" t="str">
        <f>IFERROR(VLOOKUP(B46,[4]PELIGROS!$B$7:$D$130,3,FALSE),"")</f>
        <v>Exposición a arco eléctrico, lesiones a la vista, qumaduras</v>
      </c>
      <c r="E46" s="137"/>
      <c r="F46" s="28" t="s">
        <v>105</v>
      </c>
      <c r="G46" s="21" t="s">
        <v>79</v>
      </c>
      <c r="H46" s="23">
        <v>1</v>
      </c>
      <c r="I46" s="21">
        <v>2</v>
      </c>
      <c r="J46" s="21">
        <v>2</v>
      </c>
      <c r="K46" s="23">
        <v>3</v>
      </c>
      <c r="L46" s="23">
        <f t="shared" si="16"/>
        <v>8</v>
      </c>
      <c r="M46" s="21">
        <v>3</v>
      </c>
      <c r="N46" s="21">
        <f t="shared" si="10"/>
        <v>24</v>
      </c>
      <c r="O46" s="34" t="str">
        <f t="shared" si="18"/>
        <v>IMPORTANTE</v>
      </c>
      <c r="P46" s="24" t="s">
        <v>74</v>
      </c>
      <c r="Q46" s="21" t="s">
        <v>29</v>
      </c>
      <c r="R46" s="21" t="s">
        <v>29</v>
      </c>
      <c r="S46" s="21" t="s">
        <v>29</v>
      </c>
      <c r="T46" s="21" t="s">
        <v>129</v>
      </c>
      <c r="U46" s="21" t="s">
        <v>153</v>
      </c>
      <c r="V46" s="23">
        <v>1</v>
      </c>
      <c r="W46" s="21">
        <v>1</v>
      </c>
      <c r="X46" s="21">
        <v>1</v>
      </c>
      <c r="Y46" s="23">
        <v>3</v>
      </c>
      <c r="Z46" s="23">
        <f t="shared" si="17"/>
        <v>6</v>
      </c>
      <c r="AA46" s="21">
        <v>2</v>
      </c>
      <c r="AB46" s="23">
        <f t="shared" si="11"/>
        <v>12</v>
      </c>
      <c r="AC46" s="41" t="str">
        <f t="shared" si="19"/>
        <v>MODERADO</v>
      </c>
    </row>
    <row r="47" spans="1:29" ht="131.25" customHeight="1" x14ac:dyDescent="0.35">
      <c r="A47" s="139"/>
      <c r="B47" s="21">
        <v>610</v>
      </c>
      <c r="C47" s="21" t="str">
        <f>IFERROR(VLOOKUP(B47,[4]PELIGROS!$B$7:$D$130,2,FALSE),"")</f>
        <v>Vapor de agua</v>
      </c>
      <c r="D47" s="21" t="str">
        <f>IFERROR(VLOOKUP(B47,[4]PELIGROS!$B$7:$D$130,3,FALSE),"")</f>
        <v>Inhalación de vapor de agua, quemaduras de primer, segundo y tercer grado.</v>
      </c>
      <c r="E47" s="137"/>
      <c r="F47" s="22" t="s">
        <v>106</v>
      </c>
      <c r="G47" s="23" t="s">
        <v>79</v>
      </c>
      <c r="H47" s="23">
        <v>1</v>
      </c>
      <c r="I47" s="21">
        <v>2</v>
      </c>
      <c r="J47" s="21">
        <v>2</v>
      </c>
      <c r="K47" s="23">
        <v>3</v>
      </c>
      <c r="L47" s="23">
        <f t="shared" si="16"/>
        <v>8</v>
      </c>
      <c r="M47" s="21">
        <v>2</v>
      </c>
      <c r="N47" s="21">
        <f t="shared" si="10"/>
        <v>16</v>
      </c>
      <c r="O47" s="35" t="str">
        <f t="shared" si="18"/>
        <v>MODERADO</v>
      </c>
      <c r="P47" s="24" t="s">
        <v>71</v>
      </c>
      <c r="Q47" s="21" t="s">
        <v>29</v>
      </c>
      <c r="R47" s="21" t="s">
        <v>29</v>
      </c>
      <c r="S47" s="21" t="s">
        <v>29</v>
      </c>
      <c r="T47" s="21" t="s">
        <v>129</v>
      </c>
      <c r="U47" s="21" t="s">
        <v>160</v>
      </c>
      <c r="V47" s="23">
        <v>1</v>
      </c>
      <c r="W47" s="23">
        <v>1</v>
      </c>
      <c r="X47" s="23">
        <v>1</v>
      </c>
      <c r="Y47" s="23">
        <v>3</v>
      </c>
      <c r="Z47" s="23">
        <f t="shared" si="17"/>
        <v>6</v>
      </c>
      <c r="AA47" s="23">
        <v>1</v>
      </c>
      <c r="AB47" s="23">
        <f t="shared" si="11"/>
        <v>6</v>
      </c>
      <c r="AC47" s="40" t="str">
        <f t="shared" si="19"/>
        <v>TOLERABLE</v>
      </c>
    </row>
    <row r="48" spans="1:29" ht="120" x14ac:dyDescent="0.35">
      <c r="A48" s="139"/>
      <c r="B48" s="21">
        <v>800</v>
      </c>
      <c r="C48" s="21" t="str">
        <f>IFERROR(VLOOKUP(B48,[4]PELIGROS!$B$7:$D$130,2,FALSE),"")</f>
        <v>Ruido debido a máquinas o equipos</v>
      </c>
      <c r="D48" s="21" t="str">
        <f>IFERROR(VLOOKUP(B48,[4]PELIGROS!$B$7:$D$130,3,FALSE),"")</f>
        <v>Exposición continua al ruido, hipoacusia, tensión muscular, estrés, falta de concentración.</v>
      </c>
      <c r="E48" s="137"/>
      <c r="F48" s="26" t="s">
        <v>106</v>
      </c>
      <c r="G48" s="25" t="s">
        <v>108</v>
      </c>
      <c r="H48" s="23">
        <v>1</v>
      </c>
      <c r="I48" s="25">
        <v>2</v>
      </c>
      <c r="J48" s="25">
        <v>2</v>
      </c>
      <c r="K48" s="23">
        <v>3</v>
      </c>
      <c r="L48" s="23">
        <f t="shared" si="16"/>
        <v>8</v>
      </c>
      <c r="M48" s="25">
        <v>3</v>
      </c>
      <c r="N48" s="21">
        <f t="shared" si="10"/>
        <v>24</v>
      </c>
      <c r="O48" s="34" t="str">
        <f t="shared" si="18"/>
        <v>IMPORTANTE</v>
      </c>
      <c r="P48" s="24" t="s">
        <v>72</v>
      </c>
      <c r="Q48" s="21" t="s">
        <v>29</v>
      </c>
      <c r="R48" s="21" t="s">
        <v>29</v>
      </c>
      <c r="S48" s="21" t="s">
        <v>29</v>
      </c>
      <c r="T48" s="21" t="s">
        <v>129</v>
      </c>
      <c r="U48" s="21" t="s">
        <v>161</v>
      </c>
      <c r="V48" s="23">
        <v>1</v>
      </c>
      <c r="W48" s="23">
        <v>1</v>
      </c>
      <c r="X48" s="23">
        <v>1</v>
      </c>
      <c r="Y48" s="23">
        <v>3</v>
      </c>
      <c r="Z48" s="23">
        <f t="shared" si="17"/>
        <v>6</v>
      </c>
      <c r="AA48" s="23">
        <v>1</v>
      </c>
      <c r="AB48" s="23">
        <f t="shared" si="11"/>
        <v>6</v>
      </c>
      <c r="AC48" s="40" t="str">
        <f t="shared" si="19"/>
        <v>TOLERABLE</v>
      </c>
    </row>
    <row r="49" spans="1:29" ht="400" x14ac:dyDescent="0.35">
      <c r="A49" s="139"/>
      <c r="B49" s="21">
        <v>908</v>
      </c>
      <c r="C49" s="21" t="str">
        <f>IFERROR(VLOOKUP(B49,[4]PELIGROS!$B$7:$D$130,2,FALSE),"")</f>
        <v>Virus SARS-CoV-2 (Virus que produce la enfermedad COVID-19)</v>
      </c>
      <c r="D49" s="21" t="str">
        <f>IFERROR(VLOOKUP(B49,[4]PELIGROS!$B$7:$D$130,3,FALSE),"")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9" s="137"/>
      <c r="F49" s="22" t="s">
        <v>111</v>
      </c>
      <c r="G49" s="23" t="s">
        <v>108</v>
      </c>
      <c r="H49" s="49">
        <v>1</v>
      </c>
      <c r="I49" s="49">
        <v>1</v>
      </c>
      <c r="J49" s="49">
        <v>1</v>
      </c>
      <c r="K49" s="50">
        <v>3</v>
      </c>
      <c r="L49" s="50">
        <f t="shared" si="16"/>
        <v>6</v>
      </c>
      <c r="M49" s="49">
        <v>2</v>
      </c>
      <c r="N49" s="49">
        <f t="shared" si="10"/>
        <v>12</v>
      </c>
      <c r="O49" s="35" t="str">
        <f t="shared" si="18"/>
        <v>MODERADO</v>
      </c>
      <c r="P49" s="51" t="s">
        <v>157</v>
      </c>
      <c r="Q49" s="21" t="s">
        <v>29</v>
      </c>
      <c r="R49" s="21" t="s">
        <v>29</v>
      </c>
      <c r="S49" s="21" t="s">
        <v>29</v>
      </c>
      <c r="T49" s="52" t="s">
        <v>158</v>
      </c>
      <c r="U49" s="21" t="s">
        <v>29</v>
      </c>
      <c r="V49" s="49">
        <v>1</v>
      </c>
      <c r="W49" s="49">
        <v>1</v>
      </c>
      <c r="X49" s="49">
        <v>1</v>
      </c>
      <c r="Y49" s="49">
        <v>1</v>
      </c>
      <c r="Z49" s="49">
        <f t="shared" si="17"/>
        <v>4</v>
      </c>
      <c r="AA49" s="49">
        <v>2</v>
      </c>
      <c r="AB49" s="49">
        <f t="shared" si="11"/>
        <v>8</v>
      </c>
      <c r="AC49" s="40" t="str">
        <f t="shared" si="19"/>
        <v>TOLERABLE</v>
      </c>
    </row>
    <row r="50" spans="1:29" ht="120" x14ac:dyDescent="0.35">
      <c r="A50" s="139"/>
      <c r="B50" s="21">
        <v>1000</v>
      </c>
      <c r="C50" s="21" t="str">
        <f>IFERROR(VLOOKUP(B50,[4]PELIGROS!$B$7:$D$130,2,FALSE),"")</f>
        <v>Uso de herramientas manuales</v>
      </c>
      <c r="D50" s="21" t="str">
        <f>IFERROR(VLOOKUP(B50,[4]PELIGROS!$B$7:$D$130,3,FALSE),"")</f>
        <v>Esfuerzo por uso de herramientas, lesiones musculares</v>
      </c>
      <c r="E50" s="137"/>
      <c r="F50" s="22" t="s">
        <v>109</v>
      </c>
      <c r="G50" s="23" t="s">
        <v>79</v>
      </c>
      <c r="H50" s="23">
        <v>1</v>
      </c>
      <c r="I50" s="21">
        <v>2</v>
      </c>
      <c r="J50" s="21">
        <v>2</v>
      </c>
      <c r="K50" s="23">
        <v>3</v>
      </c>
      <c r="L50" s="23">
        <f t="shared" si="16"/>
        <v>8</v>
      </c>
      <c r="M50" s="21">
        <v>2</v>
      </c>
      <c r="N50" s="21">
        <f t="shared" si="10"/>
        <v>16</v>
      </c>
      <c r="O50" s="35" t="str">
        <f t="shared" si="18"/>
        <v>MODERADO</v>
      </c>
      <c r="P50" s="24" t="s">
        <v>72</v>
      </c>
      <c r="Q50" s="21" t="s">
        <v>29</v>
      </c>
      <c r="R50" s="21" t="s">
        <v>29</v>
      </c>
      <c r="S50" s="21" t="s">
        <v>29</v>
      </c>
      <c r="T50" s="21" t="s">
        <v>129</v>
      </c>
      <c r="U50" s="21" t="s">
        <v>29</v>
      </c>
      <c r="V50" s="23">
        <v>1</v>
      </c>
      <c r="W50" s="21">
        <v>1</v>
      </c>
      <c r="X50" s="21">
        <v>1</v>
      </c>
      <c r="Y50" s="23">
        <v>3</v>
      </c>
      <c r="Z50" s="23">
        <f t="shared" si="17"/>
        <v>6</v>
      </c>
      <c r="AA50" s="21">
        <v>1</v>
      </c>
      <c r="AB50" s="23">
        <f t="shared" si="11"/>
        <v>6</v>
      </c>
      <c r="AC50" s="40" t="str">
        <f t="shared" si="19"/>
        <v>TOLERABLE</v>
      </c>
    </row>
    <row r="51" spans="1:29" ht="120" x14ac:dyDescent="0.35">
      <c r="A51" s="139"/>
      <c r="B51" s="21">
        <v>1004</v>
      </c>
      <c r="C51" s="21" t="str">
        <f>IFERROR(VLOOKUP(B51,[4]PELIGROS!$B$7:$D$130,2,FALSE),"")</f>
        <v>Movimientos bruscos</v>
      </c>
      <c r="D51" s="21" t="str">
        <f>IFERROR(VLOOKUP(B51,[4]PELIGROS!$B$7:$D$130,3,FALSE),"")</f>
        <v>Estirones, lesiones musculares</v>
      </c>
      <c r="E51" s="137"/>
      <c r="F51" s="22" t="s">
        <v>110</v>
      </c>
      <c r="G51" s="23" t="s">
        <v>108</v>
      </c>
      <c r="H51" s="23">
        <v>1</v>
      </c>
      <c r="I51" s="21">
        <v>2</v>
      </c>
      <c r="J51" s="21">
        <v>2</v>
      </c>
      <c r="K51" s="23">
        <v>3</v>
      </c>
      <c r="L51" s="23">
        <f t="shared" si="16"/>
        <v>8</v>
      </c>
      <c r="M51" s="21">
        <v>2</v>
      </c>
      <c r="N51" s="21">
        <f t="shared" ref="N51:N59" si="20">L51*M51</f>
        <v>16</v>
      </c>
      <c r="O51" s="35" t="str">
        <f t="shared" si="18"/>
        <v>MODERADO</v>
      </c>
      <c r="P51" s="24" t="s">
        <v>73</v>
      </c>
      <c r="Q51" s="21" t="s">
        <v>29</v>
      </c>
      <c r="R51" s="21" t="s">
        <v>29</v>
      </c>
      <c r="S51" s="21" t="s">
        <v>29</v>
      </c>
      <c r="T51" s="21" t="s">
        <v>129</v>
      </c>
      <c r="U51" s="21" t="s">
        <v>29</v>
      </c>
      <c r="V51" s="23">
        <v>1</v>
      </c>
      <c r="W51" s="21">
        <v>1</v>
      </c>
      <c r="X51" s="21">
        <v>1</v>
      </c>
      <c r="Y51" s="23">
        <v>3</v>
      </c>
      <c r="Z51" s="23">
        <f t="shared" si="17"/>
        <v>6</v>
      </c>
      <c r="AA51" s="21">
        <v>1</v>
      </c>
      <c r="AB51" s="23">
        <f t="shared" ref="AB51:AB59" si="21">Z51*AA51</f>
        <v>6</v>
      </c>
      <c r="AC51" s="40" t="str">
        <f t="shared" si="19"/>
        <v>TOLERABLE</v>
      </c>
    </row>
    <row r="52" spans="1:29" ht="200.25" customHeight="1" x14ac:dyDescent="0.35">
      <c r="A52" s="139"/>
      <c r="B52" s="21">
        <v>1010</v>
      </c>
      <c r="C52" s="21" t="str">
        <f>IFERROR(VLOOKUP(B52,[4]PELIGROS!$B$7:$D$130,2,FALSE),"")</f>
        <v>Trabajos de Pie</v>
      </c>
      <c r="D52" s="21" t="str">
        <f>IFERROR(VLOOKUP(B52,[4]PELIGROS!$B$7:$D$130,3,FALSE),"")</f>
        <v xml:space="preserve">Trabajos de pie con tiempo prolongados, fatiga y tensión muscular, várices, daños en los tendones y ligamentos </v>
      </c>
      <c r="E52" s="137"/>
      <c r="F52" s="28" t="s">
        <v>110</v>
      </c>
      <c r="G52" s="21" t="s">
        <v>108</v>
      </c>
      <c r="H52" s="23">
        <v>1</v>
      </c>
      <c r="I52" s="21">
        <v>2</v>
      </c>
      <c r="J52" s="21">
        <v>2</v>
      </c>
      <c r="K52" s="23">
        <v>3</v>
      </c>
      <c r="L52" s="23">
        <f t="shared" si="16"/>
        <v>8</v>
      </c>
      <c r="M52" s="21">
        <v>2</v>
      </c>
      <c r="N52" s="21">
        <f t="shared" si="20"/>
        <v>16</v>
      </c>
      <c r="O52" s="35" t="str">
        <f t="shared" si="18"/>
        <v>MODERADO</v>
      </c>
      <c r="P52" s="24" t="s">
        <v>73</v>
      </c>
      <c r="Q52" s="21" t="s">
        <v>29</v>
      </c>
      <c r="R52" s="21" t="s">
        <v>29</v>
      </c>
      <c r="S52" s="21" t="s">
        <v>29</v>
      </c>
      <c r="T52" s="21" t="s">
        <v>129</v>
      </c>
      <c r="U52" s="21" t="s">
        <v>29</v>
      </c>
      <c r="V52" s="23">
        <v>1</v>
      </c>
      <c r="W52" s="21">
        <v>1</v>
      </c>
      <c r="X52" s="21">
        <v>1</v>
      </c>
      <c r="Y52" s="23">
        <v>3</v>
      </c>
      <c r="Z52" s="23">
        <f t="shared" si="17"/>
        <v>6</v>
      </c>
      <c r="AA52" s="21">
        <v>1</v>
      </c>
      <c r="AB52" s="23">
        <f t="shared" si="21"/>
        <v>6</v>
      </c>
      <c r="AC52" s="40" t="str">
        <f t="shared" si="19"/>
        <v>TOLERABLE</v>
      </c>
    </row>
    <row r="53" spans="1:29" ht="280" x14ac:dyDescent="0.35">
      <c r="A53" s="42" t="s">
        <v>75</v>
      </c>
      <c r="B53" s="21">
        <v>419</v>
      </c>
      <c r="C53" s="21" t="str">
        <f>IFERROR(VLOOKUP(B53,[4]PELIGROS!$B$7:$D$130,2,FALSE),"")</f>
        <v>Manipulación de sustancias químicas (hipoclorito de sodio, alcohol)</v>
      </c>
      <c r="D53" s="21" t="str">
        <f>IFERROR(VLOOKUP(B53,[4]PELIGROS!$B$7:$D$130,3,FALSE),"")</f>
        <v>Quemaduras, intoxicación, irritaciones, alergias.</v>
      </c>
      <c r="E53" s="23" t="s">
        <v>77</v>
      </c>
      <c r="F53" s="22" t="s">
        <v>78</v>
      </c>
      <c r="G53" s="23" t="s">
        <v>79</v>
      </c>
      <c r="H53" s="23">
        <v>1</v>
      </c>
      <c r="I53" s="23">
        <v>1</v>
      </c>
      <c r="J53" s="23">
        <v>1</v>
      </c>
      <c r="K53" s="23">
        <v>3</v>
      </c>
      <c r="L53" s="23">
        <f t="shared" si="16"/>
        <v>6</v>
      </c>
      <c r="M53" s="23">
        <v>3</v>
      </c>
      <c r="N53" s="23">
        <f t="shared" si="20"/>
        <v>18</v>
      </c>
      <c r="O53" s="34" t="str">
        <f t="shared" si="18"/>
        <v>IMPORTANTE</v>
      </c>
      <c r="P53" s="24" t="s">
        <v>80</v>
      </c>
      <c r="Q53" s="21" t="s">
        <v>29</v>
      </c>
      <c r="R53" s="21" t="s">
        <v>29</v>
      </c>
      <c r="S53" s="21" t="s">
        <v>29</v>
      </c>
      <c r="T53" s="23" t="s">
        <v>130</v>
      </c>
      <c r="U53" s="21" t="s">
        <v>166</v>
      </c>
      <c r="V53" s="23">
        <v>1</v>
      </c>
      <c r="W53" s="23">
        <v>1</v>
      </c>
      <c r="X53" s="23">
        <v>1</v>
      </c>
      <c r="Y53" s="23">
        <v>3</v>
      </c>
      <c r="Z53" s="23">
        <f t="shared" si="17"/>
        <v>6</v>
      </c>
      <c r="AA53" s="23">
        <v>2</v>
      </c>
      <c r="AB53" s="23">
        <f t="shared" si="21"/>
        <v>12</v>
      </c>
      <c r="AC53" s="41" t="str">
        <f t="shared" si="19"/>
        <v>MODERADO</v>
      </c>
    </row>
    <row r="54" spans="1:29" ht="155.25" customHeight="1" x14ac:dyDescent="0.35">
      <c r="A54" s="145" t="s">
        <v>169</v>
      </c>
      <c r="B54" s="23" t="s">
        <v>29</v>
      </c>
      <c r="C54" s="21" t="s">
        <v>170</v>
      </c>
      <c r="D54" s="21" t="s">
        <v>171</v>
      </c>
      <c r="E54" s="32" t="s">
        <v>77</v>
      </c>
      <c r="F54" s="33" t="s">
        <v>172</v>
      </c>
      <c r="G54" s="32" t="s">
        <v>79</v>
      </c>
      <c r="H54" s="21">
        <v>1</v>
      </c>
      <c r="I54" s="21">
        <v>2</v>
      </c>
      <c r="J54" s="21">
        <v>2</v>
      </c>
      <c r="K54" s="23">
        <v>2</v>
      </c>
      <c r="L54" s="23">
        <f t="shared" si="16"/>
        <v>7</v>
      </c>
      <c r="M54" s="21">
        <v>3</v>
      </c>
      <c r="N54" s="23">
        <f t="shared" si="20"/>
        <v>21</v>
      </c>
      <c r="O54" s="53" t="str">
        <f t="shared" si="18"/>
        <v>IMPORTANTE</v>
      </c>
      <c r="P54" s="51" t="s">
        <v>173</v>
      </c>
      <c r="Q54" s="23" t="s">
        <v>29</v>
      </c>
      <c r="R54" s="21" t="s">
        <v>29</v>
      </c>
      <c r="S54" s="24" t="s">
        <v>29</v>
      </c>
      <c r="T54" s="52" t="s">
        <v>174</v>
      </c>
      <c r="U54" s="23" t="s">
        <v>29</v>
      </c>
      <c r="V54" s="21">
        <v>1</v>
      </c>
      <c r="W54" s="21">
        <v>1</v>
      </c>
      <c r="X54" s="21">
        <v>1</v>
      </c>
      <c r="Y54" s="24">
        <v>1</v>
      </c>
      <c r="Z54" s="23">
        <f t="shared" si="17"/>
        <v>4</v>
      </c>
      <c r="AA54" s="21">
        <v>3</v>
      </c>
      <c r="AB54" s="23">
        <f t="shared" si="21"/>
        <v>12</v>
      </c>
      <c r="AC54" s="54" t="str">
        <f t="shared" si="19"/>
        <v>MODERADO</v>
      </c>
    </row>
    <row r="55" spans="1:29" ht="155.25" customHeight="1" x14ac:dyDescent="0.35">
      <c r="A55" s="146"/>
      <c r="B55" s="23" t="s">
        <v>29</v>
      </c>
      <c r="C55" s="21" t="s">
        <v>175</v>
      </c>
      <c r="D55" s="21" t="s">
        <v>176</v>
      </c>
      <c r="E55" s="32" t="s">
        <v>77</v>
      </c>
      <c r="F55" s="33" t="s">
        <v>177</v>
      </c>
      <c r="G55" s="32" t="s">
        <v>79</v>
      </c>
      <c r="H55" s="23">
        <v>1</v>
      </c>
      <c r="I55" s="23">
        <v>2</v>
      </c>
      <c r="J55" s="23">
        <v>2</v>
      </c>
      <c r="K55" s="23">
        <v>2</v>
      </c>
      <c r="L55" s="23">
        <f t="shared" si="16"/>
        <v>7</v>
      </c>
      <c r="M55" s="23">
        <v>3</v>
      </c>
      <c r="N55" s="23">
        <f t="shared" si="20"/>
        <v>21</v>
      </c>
      <c r="O55" s="53" t="str">
        <f t="shared" si="18"/>
        <v>IMPORTANTE</v>
      </c>
      <c r="P55" s="51" t="s">
        <v>173</v>
      </c>
      <c r="Q55" s="23" t="s">
        <v>29</v>
      </c>
      <c r="R55" s="21" t="s">
        <v>29</v>
      </c>
      <c r="S55" s="24" t="s">
        <v>29</v>
      </c>
      <c r="T55" s="23" t="s">
        <v>174</v>
      </c>
      <c r="U55" s="23" t="s">
        <v>29</v>
      </c>
      <c r="V55" s="23">
        <v>1</v>
      </c>
      <c r="W55" s="23">
        <v>1</v>
      </c>
      <c r="X55" s="23">
        <v>1</v>
      </c>
      <c r="Y55" s="24">
        <v>1</v>
      </c>
      <c r="Z55" s="23">
        <f t="shared" si="17"/>
        <v>4</v>
      </c>
      <c r="AA55" s="23">
        <v>3</v>
      </c>
      <c r="AB55" s="23">
        <f t="shared" si="21"/>
        <v>12</v>
      </c>
      <c r="AC55" s="54" t="str">
        <f t="shared" si="19"/>
        <v>MODERADO</v>
      </c>
    </row>
    <row r="56" spans="1:29" ht="268" customHeight="1" x14ac:dyDescent="0.35">
      <c r="A56" s="145" t="s">
        <v>81</v>
      </c>
      <c r="B56" s="21">
        <v>1200</v>
      </c>
      <c r="C56" s="21" t="s">
        <v>114</v>
      </c>
      <c r="D56" s="21" t="s">
        <v>115</v>
      </c>
      <c r="E56" s="148" t="s">
        <v>84</v>
      </c>
      <c r="F56" s="33" t="s">
        <v>106</v>
      </c>
      <c r="G56" s="32" t="s">
        <v>79</v>
      </c>
      <c r="H56" s="23">
        <v>1</v>
      </c>
      <c r="I56" s="23">
        <v>2</v>
      </c>
      <c r="J56" s="23">
        <v>2</v>
      </c>
      <c r="K56" s="23">
        <v>3</v>
      </c>
      <c r="L56" s="23">
        <f t="shared" si="16"/>
        <v>8</v>
      </c>
      <c r="M56" s="23">
        <v>2</v>
      </c>
      <c r="N56" s="23">
        <f t="shared" si="20"/>
        <v>16</v>
      </c>
      <c r="O56" s="35" t="str">
        <f t="shared" si="18"/>
        <v>MODERADO</v>
      </c>
      <c r="P56" s="24" t="s">
        <v>71</v>
      </c>
      <c r="Q56" s="21" t="s">
        <v>29</v>
      </c>
      <c r="R56" s="21" t="s">
        <v>29</v>
      </c>
      <c r="S56" s="21" t="s">
        <v>29</v>
      </c>
      <c r="T56" s="25" t="s">
        <v>123</v>
      </c>
      <c r="U56" s="21" t="s">
        <v>29</v>
      </c>
      <c r="V56" s="23">
        <v>1</v>
      </c>
      <c r="W56" s="23">
        <v>1</v>
      </c>
      <c r="X56" s="23">
        <v>1</v>
      </c>
      <c r="Y56" s="23">
        <v>3</v>
      </c>
      <c r="Z56" s="23">
        <f t="shared" si="17"/>
        <v>6</v>
      </c>
      <c r="AA56" s="23">
        <v>1</v>
      </c>
      <c r="AB56" s="23">
        <f t="shared" si="21"/>
        <v>6</v>
      </c>
      <c r="AC56" s="40" t="str">
        <f t="shared" si="19"/>
        <v>TOLERABLE</v>
      </c>
    </row>
    <row r="57" spans="1:29" ht="268" customHeight="1" x14ac:dyDescent="0.35">
      <c r="A57" s="146"/>
      <c r="B57" s="21">
        <v>1202</v>
      </c>
      <c r="C57" s="21" t="s">
        <v>116</v>
      </c>
      <c r="D57" s="21" t="s">
        <v>117</v>
      </c>
      <c r="E57" s="149"/>
      <c r="F57" s="33" t="s">
        <v>106</v>
      </c>
      <c r="G57" s="32" t="s">
        <v>79</v>
      </c>
      <c r="H57" s="23">
        <v>1</v>
      </c>
      <c r="I57" s="23">
        <v>2</v>
      </c>
      <c r="J57" s="23">
        <v>2</v>
      </c>
      <c r="K57" s="23">
        <v>3</v>
      </c>
      <c r="L57" s="23">
        <f t="shared" si="16"/>
        <v>8</v>
      </c>
      <c r="M57" s="23">
        <v>3</v>
      </c>
      <c r="N57" s="23">
        <f t="shared" si="20"/>
        <v>24</v>
      </c>
      <c r="O57" s="34" t="str">
        <f t="shared" si="18"/>
        <v>IMPORTANTE</v>
      </c>
      <c r="P57" s="24" t="s">
        <v>71</v>
      </c>
      <c r="Q57" s="21" t="s">
        <v>29</v>
      </c>
      <c r="R57" s="21" t="s">
        <v>29</v>
      </c>
      <c r="S57" s="21" t="s">
        <v>122</v>
      </c>
      <c r="T57" s="25" t="s">
        <v>123</v>
      </c>
      <c r="U57" s="21" t="s">
        <v>29</v>
      </c>
      <c r="V57" s="23">
        <v>1</v>
      </c>
      <c r="W57" s="23">
        <v>1</v>
      </c>
      <c r="X57" s="23">
        <v>1</v>
      </c>
      <c r="Y57" s="23">
        <v>3</v>
      </c>
      <c r="Z57" s="23">
        <f t="shared" si="17"/>
        <v>6</v>
      </c>
      <c r="AA57" s="23">
        <v>1</v>
      </c>
      <c r="AB57" s="23">
        <f t="shared" si="21"/>
        <v>6</v>
      </c>
      <c r="AC57" s="40" t="str">
        <f t="shared" si="19"/>
        <v>TOLERABLE</v>
      </c>
    </row>
    <row r="58" spans="1:29" ht="268" customHeight="1" x14ac:dyDescent="0.35">
      <c r="A58" s="146"/>
      <c r="B58" s="21">
        <v>1205</v>
      </c>
      <c r="C58" s="21" t="s">
        <v>118</v>
      </c>
      <c r="D58" s="21" t="s">
        <v>119</v>
      </c>
      <c r="E58" s="149"/>
      <c r="F58" s="33" t="s">
        <v>106</v>
      </c>
      <c r="G58" s="32" t="s">
        <v>79</v>
      </c>
      <c r="H58" s="23">
        <v>1</v>
      </c>
      <c r="I58" s="23">
        <v>2</v>
      </c>
      <c r="J58" s="23">
        <v>2</v>
      </c>
      <c r="K58" s="23">
        <v>3</v>
      </c>
      <c r="L58" s="23">
        <f t="shared" si="16"/>
        <v>8</v>
      </c>
      <c r="M58" s="23">
        <v>2</v>
      </c>
      <c r="N58" s="23">
        <f t="shared" si="20"/>
        <v>16</v>
      </c>
      <c r="O58" s="35" t="str">
        <f t="shared" si="18"/>
        <v>MODERADO</v>
      </c>
      <c r="P58" s="24" t="s">
        <v>71</v>
      </c>
      <c r="Q58" s="21" t="s">
        <v>29</v>
      </c>
      <c r="R58" s="21" t="s">
        <v>29</v>
      </c>
      <c r="S58" s="21" t="s">
        <v>29</v>
      </c>
      <c r="T58" s="25" t="s">
        <v>123</v>
      </c>
      <c r="U58" s="21" t="s">
        <v>29</v>
      </c>
      <c r="V58" s="23">
        <v>1</v>
      </c>
      <c r="W58" s="23">
        <v>1</v>
      </c>
      <c r="X58" s="23">
        <v>1</v>
      </c>
      <c r="Y58" s="23">
        <v>3</v>
      </c>
      <c r="Z58" s="23">
        <f t="shared" si="17"/>
        <v>6</v>
      </c>
      <c r="AA58" s="23">
        <v>1</v>
      </c>
      <c r="AB58" s="23">
        <f t="shared" si="21"/>
        <v>6</v>
      </c>
      <c r="AC58" s="40" t="str">
        <f t="shared" si="19"/>
        <v>TOLERABLE</v>
      </c>
    </row>
    <row r="59" spans="1:29" ht="268" customHeight="1" thickBot="1" x14ac:dyDescent="0.4">
      <c r="A59" s="147"/>
      <c r="B59" s="43"/>
      <c r="C59" s="31" t="s">
        <v>82</v>
      </c>
      <c r="D59" s="31" t="s">
        <v>83</v>
      </c>
      <c r="E59" s="150"/>
      <c r="F59" s="44" t="s">
        <v>85</v>
      </c>
      <c r="G59" s="45" t="s">
        <v>79</v>
      </c>
      <c r="H59" s="46">
        <v>1</v>
      </c>
      <c r="I59" s="46">
        <v>1</v>
      </c>
      <c r="J59" s="46">
        <v>1</v>
      </c>
      <c r="K59" s="31">
        <v>3</v>
      </c>
      <c r="L59" s="46">
        <f t="shared" si="16"/>
        <v>6</v>
      </c>
      <c r="M59" s="46">
        <v>3</v>
      </c>
      <c r="N59" s="46">
        <f t="shared" si="20"/>
        <v>18</v>
      </c>
      <c r="O59" s="47" t="str">
        <f t="shared" si="18"/>
        <v>IMPORTANTE</v>
      </c>
      <c r="P59" s="31" t="s">
        <v>86</v>
      </c>
      <c r="Q59" s="31" t="s">
        <v>29</v>
      </c>
      <c r="R59" s="31" t="s">
        <v>29</v>
      </c>
      <c r="S59" s="31" t="s">
        <v>120</v>
      </c>
      <c r="T59" s="31" t="s">
        <v>121</v>
      </c>
      <c r="U59" s="31" t="s">
        <v>29</v>
      </c>
      <c r="V59" s="46">
        <v>1</v>
      </c>
      <c r="W59" s="46">
        <v>1</v>
      </c>
      <c r="X59" s="46">
        <v>1</v>
      </c>
      <c r="Y59" s="46">
        <v>1</v>
      </c>
      <c r="Z59" s="46">
        <f t="shared" si="17"/>
        <v>4</v>
      </c>
      <c r="AA59" s="46">
        <v>2</v>
      </c>
      <c r="AB59" s="46">
        <f t="shared" si="21"/>
        <v>8</v>
      </c>
      <c r="AC59" s="48" t="str">
        <f t="shared" si="19"/>
        <v>TOLERABLE</v>
      </c>
    </row>
    <row r="60" spans="1:29" ht="99.75" customHeight="1" x14ac:dyDescent="0.5">
      <c r="A60" s="140" t="s">
        <v>87</v>
      </c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</row>
    <row r="61" spans="1:29" x14ac:dyDescent="0.35">
      <c r="K61" s="13"/>
    </row>
    <row r="62" spans="1:29" ht="25" customHeight="1" x14ac:dyDescent="0.35">
      <c r="A62" s="1"/>
      <c r="C62" s="141" t="s">
        <v>30</v>
      </c>
      <c r="D62" s="141" t="s">
        <v>31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R62" s="111" t="s">
        <v>30</v>
      </c>
      <c r="S62" s="111" t="s">
        <v>32</v>
      </c>
      <c r="T62" s="111" t="s">
        <v>33</v>
      </c>
      <c r="V62" s="1"/>
      <c r="W62" s="1"/>
      <c r="X62" s="1"/>
      <c r="Y62" s="108" t="s">
        <v>33</v>
      </c>
      <c r="Z62" s="109"/>
      <c r="AA62" s="109"/>
      <c r="AB62" s="109"/>
      <c r="AC62" s="110"/>
    </row>
    <row r="63" spans="1:29" ht="25" customHeight="1" x14ac:dyDescent="0.35">
      <c r="A63" s="5"/>
      <c r="B63" s="5"/>
      <c r="C63" s="141"/>
      <c r="D63" s="14" t="s">
        <v>34</v>
      </c>
      <c r="E63" s="141" t="s">
        <v>35</v>
      </c>
      <c r="F63" s="141"/>
      <c r="G63" s="141"/>
      <c r="H63" s="141"/>
      <c r="I63" s="141"/>
      <c r="J63" s="142" t="s">
        <v>36</v>
      </c>
      <c r="K63" s="143"/>
      <c r="L63" s="143"/>
      <c r="M63" s="143"/>
      <c r="N63" s="144"/>
      <c r="O63" s="141" t="s">
        <v>37</v>
      </c>
      <c r="P63" s="141"/>
      <c r="R63" s="111"/>
      <c r="S63" s="111"/>
      <c r="T63" s="111"/>
      <c r="U63" s="5"/>
      <c r="V63" s="1"/>
      <c r="W63" s="1"/>
      <c r="X63" s="1"/>
      <c r="Y63" s="107" t="s">
        <v>38</v>
      </c>
      <c r="Z63" s="107"/>
      <c r="AA63" s="107" t="s">
        <v>39</v>
      </c>
      <c r="AB63" s="107"/>
      <c r="AC63" s="12" t="s">
        <v>40</v>
      </c>
    </row>
    <row r="64" spans="1:29" ht="25" customHeight="1" x14ac:dyDescent="0.35">
      <c r="A64" s="6"/>
      <c r="B64" s="6"/>
      <c r="C64" s="106">
        <v>1</v>
      </c>
      <c r="D64" s="99" t="s">
        <v>41</v>
      </c>
      <c r="E64" s="92" t="s">
        <v>42</v>
      </c>
      <c r="F64" s="92"/>
      <c r="G64" s="92"/>
      <c r="H64" s="92"/>
      <c r="I64" s="92"/>
      <c r="J64" s="93" t="s">
        <v>43</v>
      </c>
      <c r="K64" s="94"/>
      <c r="L64" s="94"/>
      <c r="M64" s="94"/>
      <c r="N64" s="95"/>
      <c r="O64" s="104" t="s">
        <v>44</v>
      </c>
      <c r="P64" s="105"/>
      <c r="R64" s="106">
        <v>1</v>
      </c>
      <c r="S64" s="92" t="s">
        <v>45</v>
      </c>
      <c r="T64" s="11" t="s">
        <v>46</v>
      </c>
      <c r="U64" s="6"/>
      <c r="V64" s="115" t="s">
        <v>31</v>
      </c>
      <c r="W64" s="107" t="s">
        <v>47</v>
      </c>
      <c r="X64" s="107"/>
      <c r="Y64" s="112" t="s">
        <v>48</v>
      </c>
      <c r="Z64" s="112"/>
      <c r="AA64" s="112" t="s">
        <v>88</v>
      </c>
      <c r="AB64" s="112"/>
      <c r="AC64" s="113" t="s">
        <v>89</v>
      </c>
    </row>
    <row r="65" spans="1:30" ht="25" customHeight="1" x14ac:dyDescent="0.35">
      <c r="A65" s="6"/>
      <c r="B65" s="6"/>
      <c r="C65" s="106"/>
      <c r="D65" s="99"/>
      <c r="E65" s="92"/>
      <c r="F65" s="92"/>
      <c r="G65" s="92"/>
      <c r="H65" s="92"/>
      <c r="I65" s="92"/>
      <c r="J65" s="96"/>
      <c r="K65" s="97"/>
      <c r="L65" s="97"/>
      <c r="M65" s="97"/>
      <c r="N65" s="98"/>
      <c r="O65" s="104" t="s">
        <v>49</v>
      </c>
      <c r="P65" s="105"/>
      <c r="R65" s="106"/>
      <c r="S65" s="92"/>
      <c r="T65" s="11" t="s">
        <v>50</v>
      </c>
      <c r="U65" s="6"/>
      <c r="V65" s="115"/>
      <c r="W65" s="107"/>
      <c r="X65" s="107"/>
      <c r="Y65" s="112"/>
      <c r="Z65" s="112"/>
      <c r="AA65" s="112"/>
      <c r="AB65" s="112"/>
      <c r="AC65" s="114"/>
      <c r="AD65" s="15"/>
    </row>
    <row r="66" spans="1:30" ht="25" customHeight="1" x14ac:dyDescent="0.35">
      <c r="A66" s="6"/>
      <c r="B66" s="6"/>
      <c r="C66" s="106">
        <v>2</v>
      </c>
      <c r="D66" s="99" t="s">
        <v>51</v>
      </c>
      <c r="E66" s="92" t="s">
        <v>52</v>
      </c>
      <c r="F66" s="92"/>
      <c r="G66" s="92"/>
      <c r="H66" s="92"/>
      <c r="I66" s="92"/>
      <c r="J66" s="93" t="s">
        <v>53</v>
      </c>
      <c r="K66" s="94"/>
      <c r="L66" s="94"/>
      <c r="M66" s="94"/>
      <c r="N66" s="95"/>
      <c r="O66" s="104" t="s">
        <v>54</v>
      </c>
      <c r="P66" s="105"/>
      <c r="R66" s="106">
        <v>2</v>
      </c>
      <c r="S66" s="92" t="s">
        <v>55</v>
      </c>
      <c r="T66" s="11" t="s">
        <v>56</v>
      </c>
      <c r="U66" s="6"/>
      <c r="V66" s="115"/>
      <c r="W66" s="107" t="s">
        <v>57</v>
      </c>
      <c r="X66" s="107"/>
      <c r="Y66" s="112" t="s">
        <v>90</v>
      </c>
      <c r="Z66" s="112"/>
      <c r="AA66" s="100" t="s">
        <v>58</v>
      </c>
      <c r="AB66" s="100"/>
      <c r="AC66" s="102" t="s">
        <v>91</v>
      </c>
    </row>
    <row r="67" spans="1:30" ht="25" customHeight="1" x14ac:dyDescent="0.35">
      <c r="A67" s="6"/>
      <c r="B67" s="6"/>
      <c r="C67" s="106"/>
      <c r="D67" s="99"/>
      <c r="E67" s="92"/>
      <c r="F67" s="92"/>
      <c r="G67" s="92"/>
      <c r="H67" s="92"/>
      <c r="I67" s="92"/>
      <c r="J67" s="96"/>
      <c r="K67" s="97"/>
      <c r="L67" s="97"/>
      <c r="M67" s="97"/>
      <c r="N67" s="98"/>
      <c r="O67" s="104" t="s">
        <v>59</v>
      </c>
      <c r="P67" s="105"/>
      <c r="R67" s="106"/>
      <c r="S67" s="92"/>
      <c r="T67" s="11" t="s">
        <v>60</v>
      </c>
      <c r="U67" s="6"/>
      <c r="V67" s="115"/>
      <c r="W67" s="107"/>
      <c r="X67" s="107"/>
      <c r="Y67" s="112"/>
      <c r="Z67" s="112"/>
      <c r="AA67" s="100"/>
      <c r="AB67" s="100"/>
      <c r="AC67" s="103"/>
    </row>
    <row r="68" spans="1:30" ht="25" customHeight="1" x14ac:dyDescent="0.35">
      <c r="A68" s="6"/>
      <c r="B68" s="6"/>
      <c r="C68" s="106">
        <v>3</v>
      </c>
      <c r="D68" s="99" t="s">
        <v>61</v>
      </c>
      <c r="E68" s="92" t="s">
        <v>62</v>
      </c>
      <c r="F68" s="92"/>
      <c r="G68" s="92"/>
      <c r="H68" s="92"/>
      <c r="I68" s="92"/>
      <c r="J68" s="93" t="s">
        <v>63</v>
      </c>
      <c r="K68" s="94"/>
      <c r="L68" s="94"/>
      <c r="M68" s="94"/>
      <c r="N68" s="95"/>
      <c r="O68" s="104" t="s">
        <v>64</v>
      </c>
      <c r="P68" s="105"/>
      <c r="R68" s="106">
        <v>3</v>
      </c>
      <c r="S68" s="92" t="s">
        <v>65</v>
      </c>
      <c r="T68" s="11" t="s">
        <v>66</v>
      </c>
      <c r="U68" s="6"/>
      <c r="V68" s="115"/>
      <c r="W68" s="107" t="s">
        <v>67</v>
      </c>
      <c r="X68" s="107"/>
      <c r="Y68" s="100" t="s">
        <v>58</v>
      </c>
      <c r="Z68" s="100"/>
      <c r="AA68" s="101" t="s">
        <v>92</v>
      </c>
      <c r="AB68" s="101"/>
      <c r="AC68" s="102" t="s">
        <v>93</v>
      </c>
    </row>
    <row r="69" spans="1:30" ht="25" customHeight="1" x14ac:dyDescent="0.35">
      <c r="A69" s="6"/>
      <c r="B69" s="6"/>
      <c r="C69" s="106"/>
      <c r="D69" s="99" t="s">
        <v>68</v>
      </c>
      <c r="E69" s="92"/>
      <c r="F69" s="92"/>
      <c r="G69" s="92"/>
      <c r="H69" s="92"/>
      <c r="I69" s="92"/>
      <c r="J69" s="96"/>
      <c r="K69" s="97"/>
      <c r="L69" s="97"/>
      <c r="M69" s="97"/>
      <c r="N69" s="98"/>
      <c r="O69" s="104" t="s">
        <v>69</v>
      </c>
      <c r="P69" s="105"/>
      <c r="R69" s="106"/>
      <c r="S69" s="92"/>
      <c r="T69" s="11" t="s">
        <v>70</v>
      </c>
      <c r="U69" s="6"/>
      <c r="V69" s="115"/>
      <c r="W69" s="107"/>
      <c r="X69" s="107"/>
      <c r="Y69" s="100"/>
      <c r="Z69" s="100"/>
      <c r="AA69" s="101"/>
      <c r="AB69" s="101"/>
      <c r="AC69" s="103"/>
    </row>
    <row r="70" spans="1:30" ht="14.5" customHeight="1" x14ac:dyDescent="0.35">
      <c r="A70" s="8"/>
      <c r="B70" s="7"/>
      <c r="C70" s="7"/>
      <c r="D70" s="7"/>
      <c r="E70" s="8"/>
      <c r="F70" s="8"/>
      <c r="H70" s="8"/>
      <c r="I70" s="8"/>
      <c r="J70" s="8"/>
      <c r="K70" s="8"/>
      <c r="L70" s="8"/>
      <c r="M70" s="8"/>
      <c r="N70" s="8"/>
      <c r="O70" s="16"/>
      <c r="P70" s="9"/>
      <c r="R70" s="8"/>
      <c r="S70" s="10"/>
      <c r="T70" s="8"/>
      <c r="U70" s="7"/>
      <c r="V70" s="8"/>
      <c r="W70" s="8"/>
      <c r="X70" s="8"/>
      <c r="Y70" s="8"/>
      <c r="Z70" s="8"/>
      <c r="AA70" s="8"/>
      <c r="AB70" s="8"/>
      <c r="AC70" s="16"/>
    </row>
    <row r="71" spans="1:30" x14ac:dyDescent="0.35">
      <c r="T71" s="1"/>
      <c r="U71" s="3"/>
      <c r="V71" s="1"/>
      <c r="AD71" s="4"/>
    </row>
    <row r="72" spans="1:30" ht="11.15" customHeight="1" x14ac:dyDescent="0.35"/>
    <row r="73" spans="1:30" hidden="1" x14ac:dyDescent="0.35">
      <c r="K73" s="13"/>
    </row>
    <row r="74" spans="1:30" hidden="1" x14ac:dyDescent="0.35">
      <c r="K74" s="13"/>
    </row>
    <row r="75" spans="1:30" hidden="1" x14ac:dyDescent="0.35">
      <c r="K75" s="13"/>
    </row>
    <row r="76" spans="1:30" hidden="1" x14ac:dyDescent="0.35">
      <c r="K76" s="13"/>
    </row>
    <row r="77" spans="1:30" ht="175.5" customHeight="1" x14ac:dyDescent="0.4">
      <c r="C77" s="89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1"/>
      <c r="P77" s="29"/>
      <c r="Q77" s="89"/>
      <c r="R77" s="90"/>
      <c r="S77" s="90"/>
      <c r="T77" s="91"/>
      <c r="U77" s="57">
        <v>45680</v>
      </c>
      <c r="V77" s="58"/>
      <c r="W77" s="59"/>
    </row>
    <row r="78" spans="1:30" ht="54" x14ac:dyDescent="0.35">
      <c r="C78" s="86" t="s">
        <v>182</v>
      </c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8"/>
      <c r="P78" s="30" t="s">
        <v>167</v>
      </c>
      <c r="Q78" s="86" t="s">
        <v>154</v>
      </c>
      <c r="R78" s="87"/>
      <c r="S78" s="87"/>
      <c r="T78" s="88"/>
      <c r="U78" s="60"/>
      <c r="V78" s="61"/>
      <c r="W78" s="62"/>
    </row>
    <row r="79" spans="1:30" ht="25.5" customHeight="1" x14ac:dyDescent="0.35">
      <c r="C79" s="63" t="s">
        <v>76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37" t="s">
        <v>155</v>
      </c>
      <c r="Q79" s="55" t="s">
        <v>156</v>
      </c>
      <c r="R79" s="55"/>
      <c r="S79" s="55"/>
      <c r="T79" s="56"/>
      <c r="U79" s="151" t="s">
        <v>94</v>
      </c>
      <c r="V79" s="152"/>
      <c r="W79" s="153"/>
    </row>
  </sheetData>
  <mergeCells count="91">
    <mergeCell ref="U79:W79"/>
    <mergeCell ref="C64:C65"/>
    <mergeCell ref="C66:C67"/>
    <mergeCell ref="C68:C69"/>
    <mergeCell ref="O68:P68"/>
    <mergeCell ref="W66:X67"/>
    <mergeCell ref="D64:D65"/>
    <mergeCell ref="E64:I65"/>
    <mergeCell ref="J64:N65"/>
    <mergeCell ref="O64:P64"/>
    <mergeCell ref="O65:P65"/>
    <mergeCell ref="D66:D67"/>
    <mergeCell ref="E66:I67"/>
    <mergeCell ref="J66:N67"/>
    <mergeCell ref="O66:P66"/>
    <mergeCell ref="O67:P67"/>
    <mergeCell ref="A39:A52"/>
    <mergeCell ref="E39:E52"/>
    <mergeCell ref="A60:T60"/>
    <mergeCell ref="C62:C63"/>
    <mergeCell ref="D62:P62"/>
    <mergeCell ref="T62:T63"/>
    <mergeCell ref="E63:I63"/>
    <mergeCell ref="J63:N63"/>
    <mergeCell ref="O63:P63"/>
    <mergeCell ref="S62:S63"/>
    <mergeCell ref="A56:A59"/>
    <mergeCell ref="E56:E59"/>
    <mergeCell ref="A54:A55"/>
    <mergeCell ref="A9:A15"/>
    <mergeCell ref="A23:A38"/>
    <mergeCell ref="E9:E15"/>
    <mergeCell ref="E16:E22"/>
    <mergeCell ref="E23:E38"/>
    <mergeCell ref="A16:A22"/>
    <mergeCell ref="V1:Z1"/>
    <mergeCell ref="AA1:AC1"/>
    <mergeCell ref="V2:Z2"/>
    <mergeCell ref="AA2:AC2"/>
    <mergeCell ref="A7:A8"/>
    <mergeCell ref="Q5:U5"/>
    <mergeCell ref="V5:AC5"/>
    <mergeCell ref="E7:E8"/>
    <mergeCell ref="A1:B2"/>
    <mergeCell ref="C1:U2"/>
    <mergeCell ref="Y62:AC62"/>
    <mergeCell ref="Y63:Z63"/>
    <mergeCell ref="AA63:AB63"/>
    <mergeCell ref="R62:R63"/>
    <mergeCell ref="R64:R65"/>
    <mergeCell ref="AA64:AB65"/>
    <mergeCell ref="AC64:AC65"/>
    <mergeCell ref="S64:S65"/>
    <mergeCell ref="W64:X65"/>
    <mergeCell ref="Y64:Z65"/>
    <mergeCell ref="V64:V69"/>
    <mergeCell ref="R66:R67"/>
    <mergeCell ref="S66:S67"/>
    <mergeCell ref="Y66:Z67"/>
    <mergeCell ref="AA66:AB67"/>
    <mergeCell ref="AC66:AC67"/>
    <mergeCell ref="Y68:Z69"/>
    <mergeCell ref="AA68:AB69"/>
    <mergeCell ref="AC68:AC69"/>
    <mergeCell ref="O69:P69"/>
    <mergeCell ref="R68:R69"/>
    <mergeCell ref="S68:S69"/>
    <mergeCell ref="W68:X69"/>
    <mergeCell ref="Q78:T78"/>
    <mergeCell ref="Q77:T77"/>
    <mergeCell ref="C77:O77"/>
    <mergeCell ref="E68:I69"/>
    <mergeCell ref="J68:N69"/>
    <mergeCell ref="C78:O78"/>
    <mergeCell ref="D68:D69"/>
    <mergeCell ref="Q79:T79"/>
    <mergeCell ref="U77:W78"/>
    <mergeCell ref="C79:O79"/>
    <mergeCell ref="A3:B3"/>
    <mergeCell ref="C3:AC3"/>
    <mergeCell ref="A4:B4"/>
    <mergeCell ref="C4:K4"/>
    <mergeCell ref="L4:O4"/>
    <mergeCell ref="P4:S4"/>
    <mergeCell ref="T4:U4"/>
    <mergeCell ref="V4:AC4"/>
    <mergeCell ref="A5:D5"/>
    <mergeCell ref="F5:F6"/>
    <mergeCell ref="G5:G6"/>
    <mergeCell ref="H5:O5"/>
    <mergeCell ref="P5:P6"/>
  </mergeCells>
  <conditionalFormatting sqref="O54:O55 AC54:AC55">
    <cfRule type="containsText" dxfId="13" priority="1" operator="containsText" text="TRIVIAL">
      <formula>NOT(ISERROR(SEARCH("TRIVIAL",O54)))</formula>
    </cfRule>
    <cfRule type="beginsWith" dxfId="12" priority="2" operator="beginsWith" text="TOLERABLE">
      <formula>LEFT(O54,LEN("TOLERABLE"))="TOLERABLE"</formula>
    </cfRule>
    <cfRule type="containsText" dxfId="11" priority="3" operator="containsText" text="MODERADO">
      <formula>NOT(ISERROR(SEARCH("MODERADO",O54)))</formula>
    </cfRule>
    <cfRule type="containsText" dxfId="10" priority="4" operator="containsText" text="IMPORTANTE">
      <formula>NOT(ISERROR(SEARCH("IMPORTANTE",O54)))</formula>
    </cfRule>
    <cfRule type="beginsWith" dxfId="9" priority="5" operator="beginsWith" text="INTOLERABLE">
      <formula>LEFT(O54,LEN("INTOLERABLE"))="INTOLERABLE"</formula>
    </cfRule>
  </conditionalFormatting>
  <conditionalFormatting sqref="AC54:AC55">
    <cfRule type="containsText" dxfId="8" priority="6" operator="containsText" text="TRIVIAL">
      <formula>NOT(ISERROR(SEARCH("TRIVIAL",AC54)))</formula>
    </cfRule>
    <cfRule type="containsText" dxfId="7" priority="7" operator="containsText" text="INTOLERABLE">
      <formula>NOT(ISERROR(SEARCH("INTOLERABLE",AC54)))</formula>
    </cfRule>
    <cfRule type="containsText" dxfId="6" priority="8" operator="containsText" text="IMPORTANTE">
      <formula>NOT(ISERROR(SEARCH("IMPORTANTE",AC54)))</formula>
    </cfRule>
    <cfRule type="containsText" dxfId="5" priority="9" operator="containsText" text="MODERADO">
      <formula>NOT(ISERROR(SEARCH("MODERADO",AC54)))</formula>
    </cfRule>
    <cfRule type="containsText" dxfId="4" priority="10" operator="containsText" text="TOLERABLE">
      <formula>NOT(ISERROR(SEARCH("TOLERABLE",AC54)))</formula>
    </cfRule>
    <cfRule type="containsText" dxfId="3" priority="11" operator="containsText" text="INTOLERABLE">
      <formula>NOT(ISERROR(SEARCH("INTOLERABLE",AC54)))</formula>
    </cfRule>
    <cfRule type="containsText" dxfId="2" priority="12" operator="containsText" text="IMPORTANTE">
      <formula>NOT(ISERROR(SEARCH("IMPORTANTE",AC54)))</formula>
    </cfRule>
    <cfRule type="containsText" dxfId="1" priority="13" operator="containsText" text="MODERADO">
      <formula>NOT(ISERROR(SEARCH("MODERADO",AC54)))</formula>
    </cfRule>
    <cfRule type="containsText" dxfId="0" priority="14" operator="containsText" text="TOLERABLE">
      <formula>NOT(ISERROR(SEARCH("TOLERABLE",AC54)))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{3081863C-A280-4F2F-924D-97E6D3B6CDA9}</x14:id>
        </ext>
      </extLst>
    </cfRule>
  </conditionalFormatting>
  <pageMargins left="0.25" right="0.25" top="0.75" bottom="0.75" header="0.3" footer="0.3"/>
  <pageSetup paperSize="9" scale="26" fitToHeight="0" orientation="landscape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81863C-A280-4F2F-924D-97E6D3B6CD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AC54:AC55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INSTRUMENTISTA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cp:lastPrinted>2022-10-26T06:50:23Z</cp:lastPrinted>
  <dcterms:created xsi:type="dcterms:W3CDTF">2020-04-22T04:12:44Z</dcterms:created>
  <dcterms:modified xsi:type="dcterms:W3CDTF">2025-02-05T21:17:09Z</dcterms:modified>
</cp:coreProperties>
</file>